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Làm việc\"/>
    </mc:Choice>
  </mc:AlternateContent>
  <xr:revisionPtr revIDLastSave="0" documentId="13_ncr:1_{AC5D4571-4890-412A-91AD-A995A2DCF486}" xr6:coauthVersionLast="47" xr6:coauthVersionMax="47" xr10:uidLastSave="{00000000-0000-0000-0000-000000000000}"/>
  <bookViews>
    <workbookView xWindow="-120" yWindow="-120" windowWidth="29040" windowHeight="15720" tabRatio="704" activeTab="2" xr2:uid="{00000000-000D-0000-FFFF-FFFF00000000}"/>
  </bookViews>
  <sheets>
    <sheet name="So lieu tong hop" sheetId="6" r:id="rId1"/>
    <sheet name="TB giai doan_Nguong canh bao" sheetId="4" r:id="rId2"/>
    <sheet name="So sanh ket qua" sheetId="7" r:id="rId3"/>
  </sheets>
  <externalReferences>
    <externalReference r:id="rId4"/>
  </externalReferences>
  <definedNames>
    <definedName name="_xlnm._FilterDatabase" localSheetId="0" hidden="1">'So lieu tong hop'!$A$4:$Q$56</definedName>
    <definedName name="_xlcn.WorksheetConnection_DulieuphantichA1W358961" hidden="1">'[1]Du lieu phan tich'!$A$1:$W$35896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Range 1" name="Range 1" connection="WorksheetConnection_Du lieu phan tich!$A$1:$W$3589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7" l="1" a="1"/>
  <c r="E2" i="7" s="1"/>
  <c r="D2" i="7" a="1"/>
  <c r="D2" i="7" s="1"/>
  <c r="W14" i="4"/>
  <c r="W15" i="4"/>
  <c r="W21" i="4"/>
  <c r="W22" i="4"/>
  <c r="X23" i="4"/>
  <c r="X31" i="4"/>
  <c r="W37" i="4"/>
  <c r="W38" i="4"/>
  <c r="W39" i="4"/>
  <c r="W46" i="4"/>
  <c r="X42" i="4"/>
  <c r="W34" i="4"/>
  <c r="W24" i="4"/>
  <c r="W18" i="4"/>
  <c r="X9" i="4"/>
  <c r="X8" i="4"/>
  <c r="W54" i="4"/>
  <c r="X47" i="4"/>
  <c r="W57" i="4"/>
  <c r="W52" i="4"/>
  <c r="W49" i="4"/>
  <c r="X35" i="4"/>
  <c r="X29" i="4"/>
  <c r="W26" i="4"/>
  <c r="X19" i="4"/>
  <c r="W13" i="4"/>
  <c r="X11" i="4"/>
  <c r="W10" i="4"/>
  <c r="W20" i="4"/>
  <c r="X27" i="4"/>
  <c r="W36" i="4"/>
  <c r="X44" i="4"/>
  <c r="X45" i="4"/>
  <c r="X48" i="4"/>
  <c r="W40" i="4"/>
  <c r="X32" i="4"/>
  <c r="W28" i="4"/>
  <c r="X16" i="4"/>
  <c r="W12" i="4"/>
  <c r="X17" i="4"/>
  <c r="X25" i="4"/>
  <c r="X33" i="4"/>
  <c r="X41" i="4"/>
  <c r="X43" i="4"/>
  <c r="X50" i="4"/>
  <c r="X51" i="4"/>
  <c r="X52" i="4"/>
  <c r="X53" i="4"/>
  <c r="X55" i="4"/>
  <c r="X56" i="4"/>
  <c r="X58" i="4"/>
  <c r="X59" i="4"/>
  <c r="W9" i="4"/>
  <c r="W17" i="4"/>
  <c r="W25" i="4"/>
  <c r="W30" i="4"/>
  <c r="W32" i="4"/>
  <c r="W33" i="4"/>
  <c r="W41" i="4"/>
  <c r="W43" i="4"/>
  <c r="W50" i="4"/>
  <c r="W51" i="4"/>
  <c r="W53" i="4"/>
  <c r="Y53" i="4" s="1"/>
  <c r="W55" i="4"/>
  <c r="W56" i="4"/>
  <c r="W58" i="4"/>
  <c r="W59" i="4"/>
  <c r="T4" i="4"/>
  <c r="R4" i="4"/>
  <c r="S4" i="4"/>
  <c r="Q4" i="4"/>
  <c r="P4" i="4"/>
  <c r="I59" i="4"/>
  <c r="I9" i="4"/>
  <c r="I8" i="4"/>
  <c r="W23" i="4" l="1"/>
  <c r="X34" i="4"/>
  <c r="W8" i="4"/>
  <c r="Y8" i="4" s="1"/>
  <c r="W47" i="4"/>
  <c r="Y47" i="4" s="1"/>
  <c r="Y59" i="4"/>
  <c r="Y56" i="4"/>
  <c r="Y55" i="4"/>
  <c r="Y58" i="4"/>
  <c r="Y52" i="4"/>
  <c r="X57" i="4"/>
  <c r="Y57" i="4" s="1"/>
  <c r="X49" i="4"/>
  <c r="Y49" i="4" s="1"/>
  <c r="X46" i="4"/>
  <c r="Y46" i="4" s="1"/>
  <c r="X54" i="4"/>
  <c r="Y54" i="4" s="1"/>
  <c r="W42" i="4"/>
  <c r="Y42" i="4" s="1"/>
  <c r="X26" i="4"/>
  <c r="Y26" i="4" s="1"/>
  <c r="W19" i="4"/>
  <c r="Y19" i="4" s="1"/>
  <c r="W11" i="4"/>
  <c r="Y11" i="4" s="1"/>
  <c r="X18" i="4"/>
  <c r="Y18" i="4" s="1"/>
  <c r="X10" i="4"/>
  <c r="Y10" i="4" s="1"/>
  <c r="W35" i="4"/>
  <c r="Y35" i="4" s="1"/>
  <c r="Y43" i="4"/>
  <c r="X39" i="4"/>
  <c r="Y39" i="4" s="1"/>
  <c r="X15" i="4"/>
  <c r="Y15" i="4" s="1"/>
  <c r="Y50" i="4"/>
  <c r="X37" i="4"/>
  <c r="Y37" i="4" s="1"/>
  <c r="Y51" i="4"/>
  <c r="X40" i="4"/>
  <c r="Y40" i="4" s="1"/>
  <c r="X24" i="4"/>
  <c r="Y24" i="4" s="1"/>
  <c r="W48" i="4"/>
  <c r="Y48" i="4" s="1"/>
  <c r="W16" i="4"/>
  <c r="Y16" i="4" s="1"/>
  <c r="W45" i="4"/>
  <c r="Y45" i="4" s="1"/>
  <c r="W31" i="4"/>
  <c r="Y31" i="4" s="1"/>
  <c r="W44" i="4"/>
  <c r="Y44" i="4" s="1"/>
  <c r="Y34" i="4"/>
  <c r="Y25" i="4"/>
  <c r="Y17" i="4"/>
  <c r="Y33" i="4"/>
  <c r="Y32" i="4"/>
  <c r="Y41" i="4"/>
  <c r="Y9" i="4"/>
  <c r="W29" i="4"/>
  <c r="Y29" i="4" s="1"/>
  <c r="W27" i="4"/>
  <c r="Y27" i="4" s="1"/>
  <c r="X12" i="4"/>
  <c r="Y12" i="4" s="1"/>
  <c r="X20" i="4"/>
  <c r="Y20" i="4" s="1"/>
  <c r="X28" i="4"/>
  <c r="Y28" i="4" s="1"/>
  <c r="X36" i="4"/>
  <c r="Y36" i="4" s="1"/>
  <c r="X13" i="4"/>
  <c r="Y13" i="4" s="1"/>
  <c r="X21" i="4"/>
  <c r="Y21" i="4" s="1"/>
  <c r="X14" i="4"/>
  <c r="Y14" i="4" s="1"/>
  <c r="X22" i="4"/>
  <c r="Y22" i="4" s="1"/>
  <c r="X30" i="4"/>
  <c r="Y30" i="4" s="1"/>
  <c r="X38" i="4"/>
  <c r="Y38" i="4" s="1"/>
  <c r="Y23" i="4"/>
  <c r="E60" i="4" l="1"/>
  <c r="L59" i="4" s="1"/>
  <c r="D60" i="4"/>
  <c r="K59" i="4" s="1"/>
  <c r="C60" i="4"/>
  <c r="J59" i="4" s="1"/>
  <c r="B60" i="4"/>
  <c r="M59" i="4"/>
  <c r="M58" i="4"/>
  <c r="L58" i="4"/>
  <c r="K58" i="4"/>
  <c r="J58" i="4"/>
  <c r="I58" i="4"/>
  <c r="M57" i="4"/>
  <c r="L57" i="4"/>
  <c r="K57" i="4"/>
  <c r="J57" i="4"/>
  <c r="I57" i="4"/>
  <c r="M56" i="4"/>
  <c r="L56" i="4"/>
  <c r="K56" i="4"/>
  <c r="J56" i="4"/>
  <c r="I56" i="4"/>
  <c r="M55" i="4"/>
  <c r="L55" i="4"/>
  <c r="K55" i="4"/>
  <c r="J55" i="4"/>
  <c r="I55" i="4"/>
  <c r="M54" i="4"/>
  <c r="L54" i="4"/>
  <c r="K54" i="4"/>
  <c r="J54" i="4"/>
  <c r="I54" i="4"/>
  <c r="M53" i="4"/>
  <c r="L53" i="4"/>
  <c r="K53" i="4"/>
  <c r="J53" i="4"/>
  <c r="I53" i="4"/>
  <c r="M52" i="4"/>
  <c r="L52" i="4"/>
  <c r="K52" i="4"/>
  <c r="J52" i="4"/>
  <c r="I52" i="4"/>
  <c r="M51" i="4"/>
  <c r="L51" i="4"/>
  <c r="K51" i="4"/>
  <c r="J51" i="4"/>
  <c r="I51" i="4"/>
  <c r="M50" i="4"/>
  <c r="L50" i="4"/>
  <c r="K50" i="4"/>
  <c r="J50" i="4"/>
  <c r="I50" i="4"/>
  <c r="M49" i="4"/>
  <c r="L49" i="4"/>
  <c r="K49" i="4"/>
  <c r="J49" i="4"/>
  <c r="I49" i="4"/>
  <c r="M48" i="4"/>
  <c r="L48" i="4"/>
  <c r="K48" i="4"/>
  <c r="J48" i="4"/>
  <c r="I48" i="4"/>
  <c r="M47" i="4"/>
  <c r="L47" i="4"/>
  <c r="K47" i="4"/>
  <c r="J47" i="4"/>
  <c r="I47" i="4"/>
  <c r="M46" i="4"/>
  <c r="L46" i="4"/>
  <c r="K46" i="4"/>
  <c r="J46" i="4"/>
  <c r="I46" i="4"/>
  <c r="M45" i="4"/>
  <c r="L45" i="4"/>
  <c r="K45" i="4"/>
  <c r="J45" i="4"/>
  <c r="I45" i="4"/>
  <c r="M44" i="4"/>
  <c r="L44" i="4"/>
  <c r="K44" i="4"/>
  <c r="J44" i="4"/>
  <c r="I44" i="4"/>
  <c r="M43" i="4"/>
  <c r="L43" i="4"/>
  <c r="K43" i="4"/>
  <c r="J43" i="4"/>
  <c r="I43" i="4"/>
  <c r="M42" i="4"/>
  <c r="L42" i="4"/>
  <c r="K42" i="4"/>
  <c r="J42" i="4"/>
  <c r="I42" i="4"/>
  <c r="M41" i="4"/>
  <c r="L41" i="4"/>
  <c r="K41" i="4"/>
  <c r="J41" i="4"/>
  <c r="I41" i="4"/>
  <c r="M40" i="4"/>
  <c r="L40" i="4"/>
  <c r="K40" i="4"/>
  <c r="J40" i="4"/>
  <c r="I40" i="4"/>
  <c r="M39" i="4"/>
  <c r="L39" i="4"/>
  <c r="K39" i="4"/>
  <c r="J39" i="4"/>
  <c r="I39" i="4"/>
  <c r="M38" i="4"/>
  <c r="L38" i="4"/>
  <c r="K38" i="4"/>
  <c r="J38" i="4"/>
  <c r="I38" i="4"/>
  <c r="M37" i="4"/>
  <c r="L37" i="4"/>
  <c r="K37" i="4"/>
  <c r="J37" i="4"/>
  <c r="I37" i="4"/>
  <c r="M36" i="4"/>
  <c r="L36" i="4"/>
  <c r="K36" i="4"/>
  <c r="J36" i="4"/>
  <c r="I36" i="4"/>
  <c r="M35" i="4"/>
  <c r="L35" i="4"/>
  <c r="K35" i="4"/>
  <c r="J35" i="4"/>
  <c r="I35" i="4"/>
  <c r="M34" i="4"/>
  <c r="L34" i="4"/>
  <c r="K34" i="4"/>
  <c r="J34" i="4"/>
  <c r="I34" i="4"/>
  <c r="M33" i="4"/>
  <c r="L33" i="4"/>
  <c r="K33" i="4"/>
  <c r="J33" i="4"/>
  <c r="I33" i="4"/>
  <c r="M32" i="4"/>
  <c r="L32" i="4"/>
  <c r="K32" i="4"/>
  <c r="J32" i="4"/>
  <c r="I32" i="4"/>
  <c r="M31" i="4"/>
  <c r="L31" i="4"/>
  <c r="K31" i="4"/>
  <c r="J31" i="4"/>
  <c r="I31" i="4"/>
  <c r="M30" i="4"/>
  <c r="L30" i="4"/>
  <c r="K30" i="4"/>
  <c r="J30" i="4"/>
  <c r="I30" i="4"/>
  <c r="M29" i="4"/>
  <c r="L29" i="4"/>
  <c r="K29" i="4"/>
  <c r="J29" i="4"/>
  <c r="I29" i="4"/>
  <c r="M28" i="4"/>
  <c r="L28" i="4"/>
  <c r="K28" i="4"/>
  <c r="J28" i="4"/>
  <c r="I28" i="4"/>
  <c r="M27" i="4"/>
  <c r="L27" i="4"/>
  <c r="K27" i="4"/>
  <c r="J27" i="4"/>
  <c r="I27" i="4"/>
  <c r="M26" i="4"/>
  <c r="L26" i="4"/>
  <c r="K26" i="4"/>
  <c r="J26" i="4"/>
  <c r="I26" i="4"/>
  <c r="M25" i="4"/>
  <c r="L25" i="4"/>
  <c r="K25" i="4"/>
  <c r="J25" i="4"/>
  <c r="I25" i="4"/>
  <c r="M24" i="4"/>
  <c r="L24" i="4"/>
  <c r="K24" i="4"/>
  <c r="J24" i="4"/>
  <c r="I24" i="4"/>
  <c r="M23" i="4"/>
  <c r="L23" i="4"/>
  <c r="K23" i="4"/>
  <c r="J23" i="4"/>
  <c r="I23" i="4"/>
  <c r="M22" i="4"/>
  <c r="L22" i="4"/>
  <c r="K22" i="4"/>
  <c r="J22" i="4"/>
  <c r="I22" i="4"/>
  <c r="M21" i="4"/>
  <c r="L21" i="4"/>
  <c r="K21" i="4"/>
  <c r="J21" i="4"/>
  <c r="I21" i="4"/>
  <c r="M20" i="4"/>
  <c r="L20" i="4"/>
  <c r="K20" i="4"/>
  <c r="J20" i="4"/>
  <c r="I20" i="4"/>
  <c r="M19" i="4"/>
  <c r="L19" i="4"/>
  <c r="K19" i="4"/>
  <c r="J19" i="4"/>
  <c r="I19" i="4"/>
  <c r="M18" i="4"/>
  <c r="L18" i="4"/>
  <c r="K18" i="4"/>
  <c r="J18" i="4"/>
  <c r="I18" i="4"/>
  <c r="M17" i="4"/>
  <c r="L17" i="4"/>
  <c r="K17" i="4"/>
  <c r="J17" i="4"/>
  <c r="I17" i="4"/>
  <c r="M16" i="4"/>
  <c r="L16" i="4"/>
  <c r="K16" i="4"/>
  <c r="J16" i="4"/>
  <c r="I16" i="4"/>
  <c r="M15" i="4"/>
  <c r="L15" i="4"/>
  <c r="K15" i="4"/>
  <c r="J15" i="4"/>
  <c r="I15" i="4"/>
  <c r="M14" i="4"/>
  <c r="L14" i="4"/>
  <c r="K14" i="4"/>
  <c r="J14" i="4"/>
  <c r="I14" i="4"/>
  <c r="M13" i="4"/>
  <c r="L13" i="4"/>
  <c r="K13" i="4"/>
  <c r="J13" i="4"/>
  <c r="I13" i="4"/>
  <c r="M12" i="4"/>
  <c r="L12" i="4"/>
  <c r="K12" i="4"/>
  <c r="J12" i="4"/>
  <c r="I12" i="4"/>
  <c r="M11" i="4"/>
  <c r="L11" i="4"/>
  <c r="K11" i="4"/>
  <c r="J11" i="4"/>
  <c r="I11" i="4"/>
  <c r="M10" i="4"/>
  <c r="L10" i="4"/>
  <c r="K10" i="4"/>
  <c r="J10" i="4"/>
  <c r="I10" i="4"/>
  <c r="M9" i="4"/>
  <c r="L9" i="4"/>
  <c r="K9" i="4"/>
  <c r="J9" i="4"/>
  <c r="M8" i="4"/>
  <c r="L8" i="4"/>
  <c r="K8" i="4"/>
  <c r="J8" i="4"/>
  <c r="T3" i="4" l="1"/>
  <c r="S3" i="4"/>
  <c r="Q3" i="4"/>
  <c r="P3" i="4"/>
  <c r="R3" i="4"/>
  <c r="P5" i="4" l="1"/>
  <c r="T6" i="4" s="1"/>
  <c r="P6" i="4" l="1"/>
  <c r="Q6" i="4"/>
  <c r="S6" i="4"/>
  <c r="R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2002A8-43A1-400A-B353-8BD3965C0865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C22839C-0D4A-45CD-9932-58D2877C0207}" name="WorksheetConnection_Du lieu phan tich!$A$1:$W$35896" type="102" refreshedVersion="8" minRefreshableVersion="5">
    <extLst>
      <ext xmlns:x15="http://schemas.microsoft.com/office/spreadsheetml/2010/11/main" uri="{DE250136-89BD-433C-8126-D09CA5730AF9}">
        <x15:connection id="Range 1" autoDelete="1">
          <x15:rangePr sourceName="_xlcn.WorksheetConnection_DulieuphantichA1W35896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<sst xmlns="http://schemas.openxmlformats.org/spreadsheetml/2006/main" count="331" uniqueCount="126">
  <si>
    <t>T6</t>
  </si>
  <si>
    <t>T5</t>
  </si>
  <si>
    <t>Số mắc theo tuần</t>
  </si>
  <si>
    <t>Làm sạch số liệu</t>
  </si>
  <si>
    <t>Trung bình và ngưỡng cảnh báo</t>
  </si>
  <si>
    <t>Năm</t>
  </si>
  <si>
    <t>Tuần</t>
  </si>
  <si>
    <t>Tuàn</t>
  </si>
  <si>
    <t>SD</t>
  </si>
  <si>
    <t>Trung bình tuần</t>
  </si>
  <si>
    <t>Ngưỡng</t>
  </si>
  <si>
    <t>T52 (năm trước)</t>
  </si>
  <si>
    <t>Số mắc cao nhất</t>
  </si>
  <si>
    <t>Tuần có số mắc cao nhất</t>
  </si>
  <si>
    <t>Trung vị</t>
  </si>
  <si>
    <t>Sốvị trí tuần cần thay đổi</t>
  </si>
  <si>
    <t>T1</t>
  </si>
  <si>
    <t>T2</t>
  </si>
  <si>
    <t>T3</t>
  </si>
  <si>
    <t>T4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</si>
  <si>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</si>
  <si>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</si>
  <si>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</si>
  <si>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</si>
  <si>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</si>
  <si>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</si>
  <si>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</si>
  <si>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</si>
  <si>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</si>
  <si>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</si>
  <si>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</si>
  <si>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</si>
  <si>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</si>
  <si>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</si>
  <si>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</si>
  <si>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</si>
  <si>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</si>
  <si>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</si>
  <si>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</si>
  <si>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</si>
  <si>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</si>
  <si>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</si>
  <si>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</si>
  <si>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</si>
  <si>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</si>
  <si>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</si>
  <si>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</si>
  <si>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</si>
  <si>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</si>
  <si>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</si>
  <si>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</si>
  <si>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</si>
  <si>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</si>
  <si>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</si>
  <si>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</si>
  <si>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</si>
  <si>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</si>
  <si>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</si>
  <si>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</si>
  <si>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</si>
  <si>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</si>
  <si>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</si>
  <si>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</si>
  <si>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</si>
  <si>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</si>
  <si>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</si>
  <si>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Tuần 1</t>
  </si>
  <si>
    <t>Tuần 2</t>
  </si>
  <si>
    <t>Tuần 3</t>
  </si>
  <si>
    <t>Tuần 4</t>
  </si>
  <si>
    <t>Tuần 5</t>
  </si>
  <si>
    <t>Tuần 6</t>
  </si>
  <si>
    <t>Tuần 7</t>
  </si>
  <si>
    <t>Tuần 8</t>
  </si>
  <si>
    <t>Tuần 9</t>
  </si>
  <si>
    <t>Tuần 10</t>
  </si>
  <si>
    <t>Tuần 11</t>
  </si>
  <si>
    <t>Tuần 12</t>
  </si>
  <si>
    <t>Tuần 13</t>
  </si>
  <si>
    <t>Tuần 14</t>
  </si>
  <si>
    <t>Tuần 15</t>
  </si>
  <si>
    <t>Tuần 16</t>
  </si>
  <si>
    <t>Tuần 17</t>
  </si>
  <si>
    <t>Tuần 18</t>
  </si>
  <si>
    <t>Tuần 19</t>
  </si>
  <si>
    <t>Tuần 20</t>
  </si>
  <si>
    <t>Tuần 21</t>
  </si>
  <si>
    <t>Tuần 22</t>
  </si>
  <si>
    <t>Tuần 23</t>
  </si>
  <si>
    <t>Tuần 24</t>
  </si>
  <si>
    <t>Tuần 25</t>
  </si>
  <si>
    <t>Tuần 26</t>
  </si>
  <si>
    <t>Tuần 27</t>
  </si>
  <si>
    <t>Tuần 28</t>
  </si>
  <si>
    <t>Tuần 29</t>
  </si>
  <si>
    <t>Tuần 30</t>
  </si>
  <si>
    <t>Tuần 31</t>
  </si>
  <si>
    <t>Tuần 32</t>
  </si>
  <si>
    <t>Tuần 33</t>
  </si>
  <si>
    <t>Tuần 34</t>
  </si>
  <si>
    <t>Tuần 35</t>
  </si>
  <si>
    <t>Tuần 36</t>
  </si>
  <si>
    <t>Tuần 37</t>
  </si>
  <si>
    <t>Tuần 38</t>
  </si>
  <si>
    <t>Tuần 39</t>
  </si>
  <si>
    <t>Tuần 40</t>
  </si>
  <si>
    <t>Tuần 41</t>
  </si>
  <si>
    <t>Tuần 42</t>
  </si>
  <si>
    <t>Tuần 43</t>
  </si>
  <si>
    <t>Tuần 44</t>
  </si>
  <si>
    <t>Tuần 45</t>
  </si>
  <si>
    <t>Tuần 46</t>
  </si>
  <si>
    <t>Tuần 47</t>
  </si>
  <si>
    <t>Tuần 48</t>
  </si>
  <si>
    <t>Tuần 49</t>
  </si>
  <si>
    <t>Tuần 50</t>
  </si>
  <si>
    <t>Tuần 51</t>
  </si>
  <si>
    <t>Tuần 52</t>
  </si>
  <si>
    <t>M</t>
  </si>
  <si>
    <t>C</t>
  </si>
  <si>
    <t>Số mắc, tử vong bệnh sốt xuất huyết tại Bình Định giai đoạn 2016-2024</t>
  </si>
  <si>
    <t>Số mắc 2024</t>
  </si>
  <si>
    <t>Số tử vong 2024</t>
  </si>
  <si>
    <t>T1 (năm sau)</t>
  </si>
  <si>
    <t>Trung bình tuần (2017-2018, 2021-2023)</t>
  </si>
  <si>
    <t>Ngưỡng cảnh báo (2017-2018, 2021-2023)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</si>
</sst>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63"/>
    </font>
    <font>
      <sz val="9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163"/>
    </font>
    <font>
      <sz val="12"/>
      <color theme="1"/>
      <name val="Arial"/>
      <family val="2"/>
      <charset val="163"/>
    </font>
    <font>
      <sz val="14"/>
      <color rgb="FFFF0000"/>
      <name val="Arial"/>
      <family val="2"/>
    </font>
    <font>
      <sz val="14"/>
      <color rgb="FF337AB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54">
    <xf numFmtId="0" fontId="0" fillId="0" borderId="0" xfId="0"/>
    <xf numFmtId="0" fontId="3" fillId="0" borderId="0" xfId="2"/>
    <xf numFmtId="1" fontId="3" fillId="0" borderId="0" xfId="2" applyNumberFormat="1"/>
    <xf numFmtId="0" fontId="3" fillId="0" borderId="0" xfId="2" applyProtection="1">
      <protection locked="0"/>
    </xf>
    <xf numFmtId="0" fontId="5" fillId="4" borderId="1" xfId="2" applyFont="1" applyFill="1" applyBorder="1" applyAlignment="1" applyProtection="1">
      <alignment horizontal="center" vertical="center"/>
      <protection locked="0"/>
    </xf>
    <xf numFmtId="0" fontId="5" fillId="4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1" xfId="2" applyFont="1" applyFill="1" applyBorder="1" applyAlignment="1" applyProtection="1">
      <alignment horizontal="center" wrapText="1"/>
      <protection locked="0"/>
    </xf>
    <xf numFmtId="0" fontId="4" fillId="4" borderId="0" xfId="2" applyFont="1" applyFill="1" applyAlignment="1">
      <alignment vertical="center"/>
    </xf>
    <xf numFmtId="1" fontId="3" fillId="5" borderId="1" xfId="2" applyNumberFormat="1" applyFill="1" applyBorder="1"/>
    <xf numFmtId="0" fontId="3" fillId="5" borderId="1" xfId="2" applyFill="1" applyBorder="1"/>
    <xf numFmtId="0" fontId="5" fillId="4" borderId="1" xfId="2" applyFont="1" applyFill="1" applyBorder="1" applyAlignment="1" applyProtection="1">
      <alignment horizontal="center"/>
      <protection locked="0"/>
    </xf>
    <xf numFmtId="2" fontId="6" fillId="5" borderId="1" xfId="3" applyNumberFormat="1" applyFont="1" applyFill="1" applyBorder="1"/>
    <xf numFmtId="1" fontId="6" fillId="5" borderId="1" xfId="3" applyNumberFormat="1" applyFont="1" applyFill="1" applyBorder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" fillId="0" borderId="0" xfId="3"/>
    <xf numFmtId="0" fontId="10" fillId="4" borderId="1" xfId="3" applyFont="1" applyFill="1" applyBorder="1" applyAlignment="1">
      <alignment horizontal="center" vertical="center"/>
    </xf>
    <xf numFmtId="37" fontId="11" fillId="4" borderId="1" xfId="1" applyNumberFormat="1" applyFont="1" applyFill="1" applyBorder="1" applyAlignment="1">
      <alignment horizontal="right" vertical="center"/>
    </xf>
    <xf numFmtId="1" fontId="11" fillId="4" borderId="1" xfId="1" applyNumberFormat="1" applyFont="1" applyFill="1" applyBorder="1" applyAlignment="1">
      <alignment horizontal="right" vertical="center"/>
    </xf>
    <xf numFmtId="1" fontId="11" fillId="5" borderId="1" xfId="1" applyNumberFormat="1" applyFont="1" applyFill="1" applyBorder="1" applyAlignment="1">
      <alignment horizontal="right" vertical="center"/>
    </xf>
    <xf numFmtId="164" fontId="11" fillId="5" borderId="1" xfId="1" applyNumberFormat="1" applyFont="1" applyFill="1" applyBorder="1" applyAlignment="1">
      <alignment horizontal="right" vertical="center"/>
    </xf>
    <xf numFmtId="0" fontId="12" fillId="0" borderId="0" xfId="3" applyFont="1"/>
    <xf numFmtId="0" fontId="13" fillId="0" borderId="0" xfId="3" applyFont="1"/>
    <xf numFmtId="0" fontId="10" fillId="2" borderId="1" xfId="3" applyFont="1" applyFill="1" applyBorder="1" applyAlignment="1">
      <alignment horizontal="center" vertical="center"/>
    </xf>
    <xf numFmtId="0" fontId="3" fillId="2" borderId="0" xfId="2" applyFill="1"/>
    <xf numFmtId="164" fontId="3" fillId="2" borderId="0" xfId="2" applyNumberFormat="1" applyFill="1"/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3" borderId="2" xfId="2" applyFont="1" applyFill="1" applyBorder="1" applyAlignment="1" applyProtection="1">
      <alignment horizontal="center"/>
      <protection locked="0"/>
    </xf>
    <xf numFmtId="0" fontId="3" fillId="0" borderId="4" xfId="2" applyBorder="1" applyAlignment="1">
      <alignment horizontal="center"/>
    </xf>
    <xf numFmtId="0" fontId="3" fillId="0" borderId="0" xfId="2" applyAlignment="1">
      <alignment horizontal="center"/>
    </xf>
    <xf numFmtId="0" fontId="3" fillId="0" borderId="2" xfId="2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2" xfId="3" applyFont="1" applyBorder="1" applyAlignment="1">
      <alignment horizontal="center"/>
    </xf>
    <xf numFmtId="0" fontId="5" fillId="0" borderId="4" xfId="2" applyFont="1" applyBorder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/>
      <protection locked="0"/>
    </xf>
    <xf numFmtId="0" fontId="5" fillId="0" borderId="2" xfId="2" applyFont="1" applyBorder="1" applyAlignment="1" applyProtection="1">
      <alignment horizontal="center"/>
      <protection locked="0"/>
    </xf>
    <xf numFmtId="1" fontId="3" fillId="5" borderId="5" xfId="2" applyNumberFormat="1" applyFill="1" applyBorder="1" applyAlignment="1">
      <alignment horizontal="center"/>
    </xf>
    <xf numFmtId="1" fontId="3" fillId="5" borderId="6" xfId="2" applyNumberFormat="1" applyFill="1" applyBorder="1" applyAlignment="1">
      <alignment horizontal="center"/>
    </xf>
    <xf numFmtId="1" fontId="3" fillId="5" borderId="7" xfId="2" applyNumberForma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C2F3C64C-B9AF-2D4E-9944-921AD455D37E}"/>
    <cellStyle name="Normal 3" xfId="2" xr:uid="{F826F667-F0CF-914B-8945-B45919927A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alcChain" Target="calcChain.xml"/><Relationship Id="rId5" Type="http://schemas.openxmlformats.org/officeDocument/2006/relationships/theme" Target="theme/theme1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/>
              <a:t>Biểu đồ phân bố số mắc, tử vong sốt xuất huyết tính đến tuần 32 năm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sanh ket qua'!$B$1</c:f>
              <c:strCache>
                <c:ptCount val="1"/>
                <c:pt idx="0">
                  <c:v>Số mắc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 sanh ket qua'!$A$2:$A$53</c:f>
              <c:strCache>
                <c:ptCount val="32"/>
                <c:pt idx="0">
                  <c:v>Tuần 1</c:v>
                </c:pt>
                <c:pt idx="1">
                  <c:v>Tuần 2</c:v>
                </c:pt>
                <c:pt idx="2">
                  <c:v>Tuần 3</c:v>
                </c:pt>
                <c:pt idx="3">
                  <c:v>Tuần 4</c:v>
                </c:pt>
                <c:pt idx="4">
                  <c:v>Tuần 5</c:v>
                </c:pt>
                <c:pt idx="5">
                  <c:v>Tuần 6</c:v>
                </c:pt>
                <c:pt idx="6">
                  <c:v>Tuần 7</c:v>
                </c:pt>
                <c:pt idx="7">
                  <c:v>Tuần 8</c:v>
                </c:pt>
                <c:pt idx="8">
                  <c:v>Tuần 9</c:v>
                </c:pt>
                <c:pt idx="9">
                  <c:v>Tuần 10</c:v>
                </c:pt>
                <c:pt idx="10">
                  <c:v>Tuần 11</c:v>
                </c:pt>
                <c:pt idx="11">
                  <c:v>Tuần 12</c:v>
                </c:pt>
                <c:pt idx="12">
                  <c:v>Tuần 13</c:v>
                </c:pt>
                <c:pt idx="13">
                  <c:v>Tuần 14</c:v>
                </c:pt>
                <c:pt idx="14">
                  <c:v>Tuần 15</c:v>
                </c:pt>
                <c:pt idx="15">
                  <c:v>Tuần 16</c:v>
                </c:pt>
                <c:pt idx="16">
                  <c:v>Tuần 17</c:v>
                </c:pt>
                <c:pt idx="17">
                  <c:v>Tuần 18</c:v>
                </c:pt>
                <c:pt idx="18">
                  <c:v>Tuần 19</c:v>
                </c:pt>
                <c:pt idx="19">
                  <c:v>Tuần 20</c:v>
                </c:pt>
                <c:pt idx="20">
                  <c:v>Tuần 21</c:v>
                </c:pt>
                <c:pt idx="21">
                  <c:v>Tuần 22</c:v>
                </c:pt>
                <c:pt idx="22">
                  <c:v>Tuần 23</c:v>
                </c:pt>
                <c:pt idx="23">
                  <c:v>Tuần 24</c:v>
                </c:pt>
                <c:pt idx="24">
                  <c:v>Tuần 25</c:v>
                </c:pt>
                <c:pt idx="25">
                  <c:v>Tuần 26</c:v>
                </c:pt>
                <c:pt idx="26">
                  <c:v>Tuần 27</c:v>
                </c:pt>
                <c:pt idx="27">
                  <c:v>Tuần 28</c:v>
                </c:pt>
                <c:pt idx="28">
                  <c:v>Tuần 29</c:v>
                </c:pt>
                <c:pt idx="29">
                  <c:v>Tuần 30</c:v>
                </c:pt>
                <c:pt idx="30">
                  <c:v>Tuần 31</c:v>
                </c:pt>
                <c:pt idx="31">
                  <c:v>Tuần 32</c:v>
                </c:pt>
              </c:strCache>
            </c:strRef>
          </c:cat>
          <c:val>
            <c:numRef>
              <c:f>'So sanh ket qua'!$B$2:$B$53</c:f>
              <c:numCache>
                <c:formatCode>#,##0_);\(#,##0\)</c:formatCode>
                <c:ptCount val="52"/>
                <c:pt idx="0">
                  <c:v>50</c:v>
                </c:pt>
                <c:pt idx="1">
                  <c:v>90</c:v>
                </c:pt>
                <c:pt idx="2">
                  <c:v>98</c:v>
                </c:pt>
                <c:pt idx="3">
                  <c:v>86</c:v>
                </c:pt>
                <c:pt idx="4">
                  <c:v>66</c:v>
                </c:pt>
                <c:pt idx="5">
                  <c:v>54</c:v>
                </c:pt>
                <c:pt idx="6">
                  <c:v>28</c:v>
                </c:pt>
                <c:pt idx="7">
                  <c:v>65</c:v>
                </c:pt>
                <c:pt idx="8">
                  <c:v>56</c:v>
                </c:pt>
                <c:pt idx="9">
                  <c:v>65</c:v>
                </c:pt>
                <c:pt idx="10">
                  <c:v>39</c:v>
                </c:pt>
                <c:pt idx="11">
                  <c:v>56</c:v>
                </c:pt>
                <c:pt idx="12">
                  <c:v>46</c:v>
                </c:pt>
                <c:pt idx="13">
                  <c:v>43</c:v>
                </c:pt>
                <c:pt idx="14">
                  <c:v>60</c:v>
                </c:pt>
                <c:pt idx="15">
                  <c:v>53</c:v>
                </c:pt>
                <c:pt idx="16">
                  <c:v>66</c:v>
                </c:pt>
                <c:pt idx="17">
                  <c:v>41</c:v>
                </c:pt>
                <c:pt idx="18">
                  <c:v>54</c:v>
                </c:pt>
                <c:pt idx="19">
                  <c:v>71</c:v>
                </c:pt>
                <c:pt idx="20">
                  <c:v>50</c:v>
                </c:pt>
                <c:pt idx="21">
                  <c:v>47</c:v>
                </c:pt>
                <c:pt idx="22">
                  <c:v>46</c:v>
                </c:pt>
                <c:pt idx="23">
                  <c:v>30</c:v>
                </c:pt>
                <c:pt idx="24">
                  <c:v>60</c:v>
                </c:pt>
                <c:pt idx="25">
                  <c:v>37</c:v>
                </c:pt>
                <c:pt idx="26">
                  <c:v>45</c:v>
                </c:pt>
                <c:pt idx="27">
                  <c:v>39</c:v>
                </c:pt>
                <c:pt idx="28">
                  <c:v>46</c:v>
                </c:pt>
                <c:pt idx="29">
                  <c:v>54</c:v>
                </c:pt>
                <c:pt idx="30">
                  <c:v>48</c:v>
                </c:pt>
                <c:pt idx="3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D-469B-A22A-C20E6623A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464175"/>
        <c:axId val="478462735"/>
      </c:barChart>
      <c:lineChart>
        <c:grouping val="standard"/>
        <c:varyColors val="0"/>
        <c:ser>
          <c:idx val="2"/>
          <c:order val="2"/>
          <c:tx>
            <c:strRef>
              <c:f>'So sanh ket qua'!$D$1</c:f>
              <c:strCache>
                <c:ptCount val="1"/>
                <c:pt idx="0">
                  <c:v>Trung bình tuần (2017-2018, 2021-2023)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strRef>
              <c:f>'So sanh ket qua'!$A$2:$A$53</c:f>
              <c:strCache>
                <c:ptCount val="32"/>
                <c:pt idx="0">
                  <c:v>Tuần 1</c:v>
                </c:pt>
                <c:pt idx="1">
                  <c:v>Tuần 2</c:v>
                </c:pt>
                <c:pt idx="2">
                  <c:v>Tuần 3</c:v>
                </c:pt>
                <c:pt idx="3">
                  <c:v>Tuần 4</c:v>
                </c:pt>
                <c:pt idx="4">
                  <c:v>Tuần 5</c:v>
                </c:pt>
                <c:pt idx="5">
                  <c:v>Tuần 6</c:v>
                </c:pt>
                <c:pt idx="6">
                  <c:v>Tuần 7</c:v>
                </c:pt>
                <c:pt idx="7">
                  <c:v>Tuần 8</c:v>
                </c:pt>
                <c:pt idx="8">
                  <c:v>Tuần 9</c:v>
                </c:pt>
                <c:pt idx="9">
                  <c:v>Tuần 10</c:v>
                </c:pt>
                <c:pt idx="10">
                  <c:v>Tuần 11</c:v>
                </c:pt>
                <c:pt idx="11">
                  <c:v>Tuần 12</c:v>
                </c:pt>
                <c:pt idx="12">
                  <c:v>Tuần 13</c:v>
                </c:pt>
                <c:pt idx="13">
                  <c:v>Tuần 14</c:v>
                </c:pt>
                <c:pt idx="14">
                  <c:v>Tuần 15</c:v>
                </c:pt>
                <c:pt idx="15">
                  <c:v>Tuần 16</c:v>
                </c:pt>
                <c:pt idx="16">
                  <c:v>Tuần 17</c:v>
                </c:pt>
                <c:pt idx="17">
                  <c:v>Tuần 18</c:v>
                </c:pt>
                <c:pt idx="18">
                  <c:v>Tuần 19</c:v>
                </c:pt>
                <c:pt idx="19">
                  <c:v>Tuần 20</c:v>
                </c:pt>
                <c:pt idx="20">
                  <c:v>Tuần 21</c:v>
                </c:pt>
                <c:pt idx="21">
                  <c:v>Tuần 22</c:v>
                </c:pt>
                <c:pt idx="22">
                  <c:v>Tuần 23</c:v>
                </c:pt>
                <c:pt idx="23">
                  <c:v>Tuần 24</c:v>
                </c:pt>
                <c:pt idx="24">
                  <c:v>Tuần 25</c:v>
                </c:pt>
                <c:pt idx="25">
                  <c:v>Tuần 26</c:v>
                </c:pt>
                <c:pt idx="26">
                  <c:v>Tuần 27</c:v>
                </c:pt>
                <c:pt idx="27">
                  <c:v>Tuần 28</c:v>
                </c:pt>
                <c:pt idx="28">
                  <c:v>Tuần 29</c:v>
                </c:pt>
                <c:pt idx="29">
                  <c:v>Tuần 30</c:v>
                </c:pt>
                <c:pt idx="30">
                  <c:v>Tuần 31</c:v>
                </c:pt>
                <c:pt idx="31">
                  <c:v>Tuần 32</c:v>
                </c:pt>
              </c:strCache>
            </c:strRef>
          </c:cat>
          <c:val>
            <c:numRef>
              <c:f>'So sanh ket qua'!$D$2:$D$53</c:f>
              <c:numCache>
                <c:formatCode>0</c:formatCode>
                <c:ptCount val="52"/>
                <c:pt idx="0">
                  <c:v>16.555555555555557</c:v>
                </c:pt>
                <c:pt idx="1">
                  <c:v>16.222222222222225</c:v>
                </c:pt>
                <c:pt idx="2">
                  <c:v>17.111111111111111</c:v>
                </c:pt>
                <c:pt idx="3">
                  <c:v>16.555555555555554</c:v>
                </c:pt>
                <c:pt idx="4">
                  <c:v>19.111111111111111</c:v>
                </c:pt>
                <c:pt idx="5">
                  <c:v>18.444444444444446</c:v>
                </c:pt>
                <c:pt idx="6">
                  <c:v>19.555555555555557</c:v>
                </c:pt>
                <c:pt idx="7">
                  <c:v>18.555555555555557</c:v>
                </c:pt>
                <c:pt idx="8">
                  <c:v>22.222222222222225</c:v>
                </c:pt>
                <c:pt idx="9">
                  <c:v>28.111111111111111</c:v>
                </c:pt>
                <c:pt idx="10">
                  <c:v>35.222222222222221</c:v>
                </c:pt>
                <c:pt idx="11">
                  <c:v>42.111111111111114</c:v>
                </c:pt>
                <c:pt idx="12">
                  <c:v>52.44444444444445</c:v>
                </c:pt>
                <c:pt idx="13">
                  <c:v>62</c:v>
                </c:pt>
                <c:pt idx="14">
                  <c:v>66</c:v>
                </c:pt>
                <c:pt idx="15">
                  <c:v>71.555555555555557</c:v>
                </c:pt>
                <c:pt idx="16">
                  <c:v>72</c:v>
                </c:pt>
                <c:pt idx="17">
                  <c:v>72.444444444444443</c:v>
                </c:pt>
                <c:pt idx="18">
                  <c:v>66.111111111111114</c:v>
                </c:pt>
                <c:pt idx="19">
                  <c:v>63.333333333333336</c:v>
                </c:pt>
                <c:pt idx="20">
                  <c:v>60.111111111111107</c:v>
                </c:pt>
                <c:pt idx="21">
                  <c:v>56.666666666666664</c:v>
                </c:pt>
                <c:pt idx="22">
                  <c:v>54.666666666666664</c:v>
                </c:pt>
                <c:pt idx="23">
                  <c:v>56.777777777777771</c:v>
                </c:pt>
                <c:pt idx="24">
                  <c:v>67.888888888888886</c:v>
                </c:pt>
                <c:pt idx="25">
                  <c:v>79</c:v>
                </c:pt>
                <c:pt idx="26">
                  <c:v>90.222222222222229</c:v>
                </c:pt>
                <c:pt idx="27">
                  <c:v>96.111111111111128</c:v>
                </c:pt>
                <c:pt idx="28">
                  <c:v>110.44444444444446</c:v>
                </c:pt>
                <c:pt idx="29">
                  <c:v>124.77777777777779</c:v>
                </c:pt>
                <c:pt idx="30">
                  <c:v>144</c:v>
                </c:pt>
                <c:pt idx="31">
                  <c:v>167.55555555555554</c:v>
                </c:pt>
                <c:pt idx="32">
                  <c:v>226.33333333333334</c:v>
                </c:pt>
                <c:pt idx="33">
                  <c:v>264.88888888888891</c:v>
                </c:pt>
                <c:pt idx="34">
                  <c:v>216.53333333333336</c:v>
                </c:pt>
                <c:pt idx="35">
                  <c:v>199.2</c:v>
                </c:pt>
                <c:pt idx="36">
                  <c:v>190.03333333333336</c:v>
                </c:pt>
                <c:pt idx="37">
                  <c:v>185.5</c:v>
                </c:pt>
                <c:pt idx="38">
                  <c:v>165.33333333333334</c:v>
                </c:pt>
                <c:pt idx="39">
                  <c:v>180.55555555555554</c:v>
                </c:pt>
                <c:pt idx="40">
                  <c:v>188.11111111111111</c:v>
                </c:pt>
                <c:pt idx="41">
                  <c:v>169.66666666666666</c:v>
                </c:pt>
                <c:pt idx="42">
                  <c:v>135.55555555555554</c:v>
                </c:pt>
                <c:pt idx="43">
                  <c:v>95.888888888888872</c:v>
                </c:pt>
                <c:pt idx="44">
                  <c:v>45.166666666666664</c:v>
                </c:pt>
                <c:pt idx="45">
                  <c:v>52.166666666666671</c:v>
                </c:pt>
                <c:pt idx="46">
                  <c:v>51.166666666666664</c:v>
                </c:pt>
                <c:pt idx="47">
                  <c:v>45</c:v>
                </c:pt>
                <c:pt idx="48">
                  <c:v>45.333333333333329</c:v>
                </c:pt>
                <c:pt idx="49">
                  <c:v>42.333333333333329</c:v>
                </c:pt>
                <c:pt idx="50">
                  <c:v>39.166666666666671</c:v>
                </c:pt>
                <c:pt idx="5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D-469B-A22A-C20E6623A269}"/>
            </c:ext>
          </c:extLst>
        </c:ser>
        <c:ser>
          <c:idx val="3"/>
          <c:order val="3"/>
          <c:tx>
            <c:strRef>
              <c:f>'So sanh ket qua'!$E$1</c:f>
              <c:strCache>
                <c:ptCount val="1"/>
                <c:pt idx="0">
                  <c:v>Ngưỡng cảnh báo (2017-2018, 2021-2023)</c:v>
                </c:pt>
              </c:strCache>
            </c:strRef>
          </c:tx>
          <c:spPr>
            <a:ln w="28575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'So sanh ket qua'!$A$2:$A$53</c:f>
              <c:strCache>
                <c:ptCount val="32"/>
                <c:pt idx="0">
                  <c:v>Tuần 1</c:v>
                </c:pt>
                <c:pt idx="1">
                  <c:v>Tuần 2</c:v>
                </c:pt>
                <c:pt idx="2">
                  <c:v>Tuần 3</c:v>
                </c:pt>
                <c:pt idx="3">
                  <c:v>Tuần 4</c:v>
                </c:pt>
                <c:pt idx="4">
                  <c:v>Tuần 5</c:v>
                </c:pt>
                <c:pt idx="5">
                  <c:v>Tuần 6</c:v>
                </c:pt>
                <c:pt idx="6">
                  <c:v>Tuần 7</c:v>
                </c:pt>
                <c:pt idx="7">
                  <c:v>Tuần 8</c:v>
                </c:pt>
                <c:pt idx="8">
                  <c:v>Tuần 9</c:v>
                </c:pt>
                <c:pt idx="9">
                  <c:v>Tuần 10</c:v>
                </c:pt>
                <c:pt idx="10">
                  <c:v>Tuần 11</c:v>
                </c:pt>
                <c:pt idx="11">
                  <c:v>Tuần 12</c:v>
                </c:pt>
                <c:pt idx="12">
                  <c:v>Tuần 13</c:v>
                </c:pt>
                <c:pt idx="13">
                  <c:v>Tuần 14</c:v>
                </c:pt>
                <c:pt idx="14">
                  <c:v>Tuần 15</c:v>
                </c:pt>
                <c:pt idx="15">
                  <c:v>Tuần 16</c:v>
                </c:pt>
                <c:pt idx="16">
                  <c:v>Tuần 17</c:v>
                </c:pt>
                <c:pt idx="17">
                  <c:v>Tuần 18</c:v>
                </c:pt>
                <c:pt idx="18">
                  <c:v>Tuần 19</c:v>
                </c:pt>
                <c:pt idx="19">
                  <c:v>Tuần 20</c:v>
                </c:pt>
                <c:pt idx="20">
                  <c:v>Tuần 21</c:v>
                </c:pt>
                <c:pt idx="21">
                  <c:v>Tuần 22</c:v>
                </c:pt>
                <c:pt idx="22">
                  <c:v>Tuần 23</c:v>
                </c:pt>
                <c:pt idx="23">
                  <c:v>Tuần 24</c:v>
                </c:pt>
                <c:pt idx="24">
                  <c:v>Tuần 25</c:v>
                </c:pt>
                <c:pt idx="25">
                  <c:v>Tuần 26</c:v>
                </c:pt>
                <c:pt idx="26">
                  <c:v>Tuần 27</c:v>
                </c:pt>
                <c:pt idx="27">
                  <c:v>Tuần 28</c:v>
                </c:pt>
                <c:pt idx="28">
                  <c:v>Tuần 29</c:v>
                </c:pt>
                <c:pt idx="29">
                  <c:v>Tuần 30</c:v>
                </c:pt>
                <c:pt idx="30">
                  <c:v>Tuần 31</c:v>
                </c:pt>
                <c:pt idx="31">
                  <c:v>Tuần 32</c:v>
                </c:pt>
              </c:strCache>
            </c:strRef>
          </c:cat>
          <c:val>
            <c:numRef>
              <c:f>'So sanh ket qua'!$E$2:$E$53</c:f>
              <c:numCache>
                <c:formatCode>_(* #,##0_);_(* \(#,##0\);_(* "-"??_);_(@_)</c:formatCode>
                <c:ptCount val="52"/>
                <c:pt idx="0">
                  <c:v>38.781695654630411</c:v>
                </c:pt>
                <c:pt idx="1">
                  <c:v>38.486738419110068</c:v>
                </c:pt>
                <c:pt idx="2">
                  <c:v>39.134679631457004</c:v>
                </c:pt>
                <c:pt idx="3">
                  <c:v>38.666167721897096</c:v>
                </c:pt>
                <c:pt idx="4">
                  <c:v>44.009312146824811</c:v>
                </c:pt>
                <c:pt idx="5">
                  <c:v>42.291856913756114</c:v>
                </c:pt>
                <c:pt idx="6">
                  <c:v>43.151051673184384</c:v>
                </c:pt>
                <c:pt idx="7">
                  <c:v>35.60909912128254</c:v>
                </c:pt>
                <c:pt idx="8">
                  <c:v>44.942196139786802</c:v>
                </c:pt>
                <c:pt idx="9">
                  <c:v>50.708638343908902</c:v>
                </c:pt>
                <c:pt idx="10">
                  <c:v>59.583175800833629</c:v>
                </c:pt>
                <c:pt idx="11">
                  <c:v>81.638227729303097</c:v>
                </c:pt>
                <c:pt idx="12">
                  <c:v>110.99832441203718</c:v>
                </c:pt>
                <c:pt idx="13">
                  <c:v>148.33646120459963</c:v>
                </c:pt>
                <c:pt idx="14">
                  <c:v>165.69061741207145</c:v>
                </c:pt>
                <c:pt idx="15">
                  <c:v>197.75942190473472</c:v>
                </c:pt>
                <c:pt idx="16">
                  <c:v>220.44762757731542</c:v>
                </c:pt>
                <c:pt idx="17">
                  <c:v>207.16477720553604</c:v>
                </c:pt>
                <c:pt idx="18">
                  <c:v>174.10363952207385</c:v>
                </c:pt>
                <c:pt idx="19">
                  <c:v>138.50642426353252</c:v>
                </c:pt>
                <c:pt idx="20">
                  <c:v>123.70408673065697</c:v>
                </c:pt>
                <c:pt idx="21">
                  <c:v>95.588009569158245</c:v>
                </c:pt>
                <c:pt idx="22">
                  <c:v>84.095689378570938</c:v>
                </c:pt>
                <c:pt idx="23">
                  <c:v>96.851847716847928</c:v>
                </c:pt>
                <c:pt idx="24">
                  <c:v>128.20232550990261</c:v>
                </c:pt>
                <c:pt idx="25">
                  <c:v>142.64217888580924</c:v>
                </c:pt>
                <c:pt idx="26">
                  <c:v>163.73988429765166</c:v>
                </c:pt>
                <c:pt idx="27">
                  <c:v>187.40338931282571</c:v>
                </c:pt>
                <c:pt idx="28">
                  <c:v>211.46493374864079</c:v>
                </c:pt>
                <c:pt idx="29">
                  <c:v>206.23860280929091</c:v>
                </c:pt>
                <c:pt idx="30">
                  <c:v>221.57078144078054</c:v>
                </c:pt>
                <c:pt idx="31">
                  <c:v>298.52458350293506</c:v>
                </c:pt>
                <c:pt idx="32">
                  <c:v>470.107225290614</c:v>
                </c:pt>
                <c:pt idx="33">
                  <c:v>560.29840391907578</c:v>
                </c:pt>
                <c:pt idx="34">
                  <c:v>505.20118284592144</c:v>
                </c:pt>
                <c:pt idx="35">
                  <c:v>509.79098357092653</c:v>
                </c:pt>
                <c:pt idx="36">
                  <c:v>499.38670116156089</c:v>
                </c:pt>
                <c:pt idx="37">
                  <c:v>502.84720950053702</c:v>
                </c:pt>
                <c:pt idx="38">
                  <c:v>468.43951597492116</c:v>
                </c:pt>
                <c:pt idx="39">
                  <c:v>631.5961515768663</c:v>
                </c:pt>
                <c:pt idx="40">
                  <c:v>642.51810427586975</c:v>
                </c:pt>
                <c:pt idx="41">
                  <c:v>580.90146761511653</c:v>
                </c:pt>
                <c:pt idx="42">
                  <c:v>442.38674659159176</c:v>
                </c:pt>
                <c:pt idx="43">
                  <c:v>259.03438977462974</c:v>
                </c:pt>
                <c:pt idx="44">
                  <c:v>65.955606033551121</c:v>
                </c:pt>
                <c:pt idx="45">
                  <c:v>90.510710387809127</c:v>
                </c:pt>
                <c:pt idx="46">
                  <c:v>107.0658147420672</c:v>
                </c:pt>
                <c:pt idx="47">
                  <c:v>88.425784455269834</c:v>
                </c:pt>
                <c:pt idx="48">
                  <c:v>87.835164927852759</c:v>
                </c:pt>
                <c:pt idx="49">
                  <c:v>82.063306345601518</c:v>
                </c:pt>
                <c:pt idx="50">
                  <c:v>72.890946084057049</c:v>
                </c:pt>
                <c:pt idx="51">
                  <c:v>87.893454480522792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8D-469B-A22A-C20E6623A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464175"/>
        <c:axId val="478462735"/>
      </c:lineChart>
      <c:lineChart>
        <c:grouping val="standard"/>
        <c:varyColors val="0"/>
        <c:ser>
          <c:idx val="1"/>
          <c:order val="1"/>
          <c:tx>
            <c:strRef>
              <c:f>'So sanh ket qua'!$C$1</c:f>
              <c:strCache>
                <c:ptCount val="1"/>
                <c:pt idx="0">
                  <c:v>Số tử vong 2024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'So sanh ket qua'!$A$2:$A$53</c:f>
              <c:strCache>
                <c:ptCount val="32"/>
                <c:pt idx="0">
                  <c:v>Tuần 1</c:v>
                </c:pt>
                <c:pt idx="1">
                  <c:v>Tuần 2</c:v>
                </c:pt>
                <c:pt idx="2">
                  <c:v>Tuần 3</c:v>
                </c:pt>
                <c:pt idx="3">
                  <c:v>Tuần 4</c:v>
                </c:pt>
                <c:pt idx="4">
                  <c:v>Tuần 5</c:v>
                </c:pt>
                <c:pt idx="5">
                  <c:v>Tuần 6</c:v>
                </c:pt>
                <c:pt idx="6">
                  <c:v>Tuần 7</c:v>
                </c:pt>
                <c:pt idx="7">
                  <c:v>Tuần 8</c:v>
                </c:pt>
                <c:pt idx="8">
                  <c:v>Tuần 9</c:v>
                </c:pt>
                <c:pt idx="9">
                  <c:v>Tuần 10</c:v>
                </c:pt>
                <c:pt idx="10">
                  <c:v>Tuần 11</c:v>
                </c:pt>
                <c:pt idx="11">
                  <c:v>Tuần 12</c:v>
                </c:pt>
                <c:pt idx="12">
                  <c:v>Tuần 13</c:v>
                </c:pt>
                <c:pt idx="13">
                  <c:v>Tuần 14</c:v>
                </c:pt>
                <c:pt idx="14">
                  <c:v>Tuần 15</c:v>
                </c:pt>
                <c:pt idx="15">
                  <c:v>Tuần 16</c:v>
                </c:pt>
                <c:pt idx="16">
                  <c:v>Tuần 17</c:v>
                </c:pt>
                <c:pt idx="17">
                  <c:v>Tuần 18</c:v>
                </c:pt>
                <c:pt idx="18">
                  <c:v>Tuần 19</c:v>
                </c:pt>
                <c:pt idx="19">
                  <c:v>Tuần 20</c:v>
                </c:pt>
                <c:pt idx="20">
                  <c:v>Tuần 21</c:v>
                </c:pt>
                <c:pt idx="21">
                  <c:v>Tuần 22</c:v>
                </c:pt>
                <c:pt idx="22">
                  <c:v>Tuần 23</c:v>
                </c:pt>
                <c:pt idx="23">
                  <c:v>Tuần 24</c:v>
                </c:pt>
                <c:pt idx="24">
                  <c:v>Tuần 25</c:v>
                </c:pt>
                <c:pt idx="25">
                  <c:v>Tuần 26</c:v>
                </c:pt>
                <c:pt idx="26">
                  <c:v>Tuần 27</c:v>
                </c:pt>
                <c:pt idx="27">
                  <c:v>Tuần 28</c:v>
                </c:pt>
                <c:pt idx="28">
                  <c:v>Tuần 29</c:v>
                </c:pt>
                <c:pt idx="29">
                  <c:v>Tuần 30</c:v>
                </c:pt>
                <c:pt idx="30">
                  <c:v>Tuần 31</c:v>
                </c:pt>
                <c:pt idx="31">
                  <c:v>Tuần 32</c:v>
                </c:pt>
              </c:strCache>
            </c:strRef>
          </c:cat>
          <c:val>
            <c:numRef>
              <c:f>'So sanh ket qua'!$C$2:$C$53</c:f>
              <c:numCache>
                <c:formatCode>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D-469B-A22A-C20E6623A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618735"/>
        <c:axId val="745617775"/>
      </c:lineChart>
      <c:catAx>
        <c:axId val="47846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462735"/>
        <c:crosses val="autoZero"/>
        <c:auto val="1"/>
        <c:lblAlgn val="ctr"/>
        <c:lblOffset val="100"/>
        <c:noMultiLvlLbl val="0"/>
      </c:catAx>
      <c:valAx>
        <c:axId val="478462735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464175"/>
        <c:crosses val="autoZero"/>
        <c:crossBetween val="between"/>
      </c:valAx>
      <c:valAx>
        <c:axId val="745617775"/>
        <c:scaling>
          <c:orientation val="minMax"/>
          <c:max val="14"/>
          <c:min val="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618735"/>
        <c:crosses val="max"/>
        <c:crossBetween val="between"/>
      </c:valAx>
      <c:catAx>
        <c:axId val="7456187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5617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18</xdr:row>
      <xdr:rowOff>157162</xdr:rowOff>
    </xdr:from>
    <xdr:to>
      <xdr:col>10</xdr:col>
      <xdr:colOff>800100</xdr:colOff>
      <xdr:row>36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DFF4C0-FF18-3CE6-DC67-A98E37138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u%20lieu%20phan%20tic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 lieu phan tic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4621-3F21-440A-8706-B213E1517A1C}">
  <sheetPr>
    <tabColor theme="4" tint="0.39997558519241921"/>
  </sheetPr>
  <dimension ref="A1:Q56"/>
  <sheetViews>
    <sheetView topLeftCell="A12" workbookViewId="0">
      <selection activeCell="P5" sqref="P5:P56"/>
    </sheetView>
  </sheetViews>
  <sheetFormatPr defaultColWidth="8.85546875" defaultRowHeight="15.75" x14ac:dyDescent="0.25"/>
  <cols>
    <col min="1" max="1" width="10" style="15" customWidth="1"/>
    <col min="2" max="2" width="11" style="15" customWidth="1"/>
    <col min="3" max="16384" width="8.85546875" style="15"/>
  </cols>
  <sheetData>
    <row r="1" spans="1:17" x14ac:dyDescent="0.25">
      <c r="A1" s="37" t="s">
        <v>120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17" x14ac:dyDescent="0.25">
      <c r="A3" s="38" t="s">
        <v>6</v>
      </c>
      <c r="B3" s="40">
        <v>2016</v>
      </c>
      <c r="C3" s="41"/>
      <c r="D3" s="40">
        <v>2017</v>
      </c>
      <c r="E3" s="41"/>
      <c r="F3" s="40">
        <v>2018</v>
      </c>
      <c r="G3" s="41"/>
      <c r="H3" s="40">
        <v>2019</v>
      </c>
      <c r="I3" s="41"/>
      <c r="J3" s="40">
        <v>2020</v>
      </c>
      <c r="K3" s="41"/>
      <c r="L3" s="40">
        <v>2021</v>
      </c>
      <c r="M3" s="41"/>
      <c r="N3" s="40">
        <v>2022</v>
      </c>
      <c r="O3" s="41"/>
      <c r="P3" s="40">
        <v>2023</v>
      </c>
      <c r="Q3" s="41"/>
    </row>
    <row r="4" spans="1:17" x14ac:dyDescent="0.25">
      <c r="A4" s="39"/>
      <c r="B4" s="16" t="s">
        <v>118</v>
      </c>
      <c r="C4" s="16" t="s">
        <v>119</v>
      </c>
      <c r="D4" s="16" t="s">
        <v>118</v>
      </c>
      <c r="E4" s="16" t="s">
        <v>119</v>
      </c>
      <c r="F4" s="16" t="s">
        <v>118</v>
      </c>
      <c r="G4" s="16" t="s">
        <v>119</v>
      </c>
      <c r="H4" s="16" t="s">
        <v>118</v>
      </c>
      <c r="I4" s="16" t="s">
        <v>119</v>
      </c>
      <c r="J4" s="16" t="s">
        <v>118</v>
      </c>
      <c r="K4" s="16" t="s">
        <v>119</v>
      </c>
      <c r="L4" s="16" t="s">
        <v>118</v>
      </c>
      <c r="M4" s="16" t="s">
        <v>119</v>
      </c>
      <c r="N4" s="16" t="s">
        <v>118</v>
      </c>
      <c r="O4" s="16" t="s">
        <v>119</v>
      </c>
      <c r="P4" s="16" t="s">
        <v>118</v>
      </c>
      <c r="Q4" s="16" t="s">
        <v>119</v>
      </c>
    </row>
    <row r="5" spans="1:17" x14ac:dyDescent="0.25">
      <c r="A5" s="17" t="s">
        <v>66</v>
      </c>
      <c r="B5" s="18">
        <v>0</v>
      </c>
      <c r="C5" s="18">
        <v>0</v>
      </c>
      <c r="D5" s="19">
        <v>76</v>
      </c>
      <c r="E5" s="19">
        <v>0</v>
      </c>
      <c r="F5" s="20">
        <v>166</v>
      </c>
      <c r="G5" s="20">
        <v>0</v>
      </c>
      <c r="H5" s="21">
        <v>248</v>
      </c>
      <c r="I5" s="21">
        <v>0</v>
      </c>
      <c r="J5" s="22">
        <v>136</v>
      </c>
      <c r="K5" s="22">
        <v>0</v>
      </c>
      <c r="L5" s="23">
        <v>0</v>
      </c>
      <c r="M5" s="23">
        <v>0</v>
      </c>
      <c r="N5" s="24">
        <v>0</v>
      </c>
      <c r="O5" s="24">
        <v>0</v>
      </c>
      <c r="P5" s="25">
        <v>83</v>
      </c>
      <c r="Q5" s="25">
        <v>0</v>
      </c>
    </row>
    <row r="6" spans="1:17" x14ac:dyDescent="0.25">
      <c r="A6" s="17" t="s">
        <v>67</v>
      </c>
      <c r="B6" s="18">
        <v>39</v>
      </c>
      <c r="C6" s="18">
        <v>0</v>
      </c>
      <c r="D6" s="19">
        <v>53</v>
      </c>
      <c r="E6" s="19">
        <v>0</v>
      </c>
      <c r="F6" s="20">
        <v>90</v>
      </c>
      <c r="G6" s="20">
        <v>0</v>
      </c>
      <c r="H6" s="21">
        <v>200</v>
      </c>
      <c r="I6" s="21">
        <v>0</v>
      </c>
      <c r="J6" s="22">
        <v>96</v>
      </c>
      <c r="K6" s="22">
        <v>0</v>
      </c>
      <c r="L6" s="23">
        <v>78</v>
      </c>
      <c r="M6" s="23">
        <v>0</v>
      </c>
      <c r="N6" s="24">
        <v>5</v>
      </c>
      <c r="O6" s="24">
        <v>0</v>
      </c>
      <c r="P6" s="25">
        <v>110</v>
      </c>
      <c r="Q6" s="25">
        <v>0</v>
      </c>
    </row>
    <row r="7" spans="1:17" x14ac:dyDescent="0.25">
      <c r="A7" s="17" t="s">
        <v>68</v>
      </c>
      <c r="B7" s="18">
        <v>22</v>
      </c>
      <c r="C7" s="18">
        <v>0</v>
      </c>
      <c r="D7" s="19">
        <v>50</v>
      </c>
      <c r="E7" s="19">
        <v>0</v>
      </c>
      <c r="F7" s="20">
        <v>108</v>
      </c>
      <c r="G7" s="20">
        <v>0</v>
      </c>
      <c r="H7" s="21">
        <v>125</v>
      </c>
      <c r="I7" s="21">
        <v>0</v>
      </c>
      <c r="J7" s="22">
        <v>127</v>
      </c>
      <c r="K7" s="22">
        <v>0</v>
      </c>
      <c r="L7" s="23">
        <v>73</v>
      </c>
      <c r="M7" s="23">
        <v>0</v>
      </c>
      <c r="N7" s="24">
        <v>5</v>
      </c>
      <c r="O7" s="24">
        <v>0</v>
      </c>
      <c r="P7" s="25">
        <v>72</v>
      </c>
      <c r="Q7" s="25">
        <v>0</v>
      </c>
    </row>
    <row r="8" spans="1:17" x14ac:dyDescent="0.25">
      <c r="A8" s="17" t="s">
        <v>69</v>
      </c>
      <c r="B8" s="18">
        <v>0</v>
      </c>
      <c r="C8" s="18">
        <v>0</v>
      </c>
      <c r="D8" s="19">
        <v>35</v>
      </c>
      <c r="E8" s="19">
        <v>0</v>
      </c>
      <c r="F8" s="20">
        <v>67</v>
      </c>
      <c r="G8" s="20">
        <v>0</v>
      </c>
      <c r="H8" s="21">
        <v>161</v>
      </c>
      <c r="I8" s="21">
        <v>0</v>
      </c>
      <c r="J8" s="22">
        <v>121</v>
      </c>
      <c r="K8" s="22">
        <v>1</v>
      </c>
      <c r="L8" s="23">
        <v>57</v>
      </c>
      <c r="M8" s="23">
        <v>0</v>
      </c>
      <c r="N8" s="24">
        <v>1</v>
      </c>
      <c r="O8" s="24">
        <v>0</v>
      </c>
      <c r="P8" s="25">
        <v>49</v>
      </c>
      <c r="Q8" s="25">
        <v>1</v>
      </c>
    </row>
    <row r="9" spans="1:17" x14ac:dyDescent="0.25">
      <c r="A9" s="17" t="s">
        <v>70</v>
      </c>
      <c r="B9" s="18">
        <v>0</v>
      </c>
      <c r="C9" s="18">
        <v>0</v>
      </c>
      <c r="D9" s="19">
        <v>32</v>
      </c>
      <c r="E9" s="19">
        <v>0</v>
      </c>
      <c r="F9" s="20">
        <v>46</v>
      </c>
      <c r="G9" s="20">
        <v>0</v>
      </c>
      <c r="H9" s="21">
        <v>233</v>
      </c>
      <c r="I9" s="21">
        <v>0</v>
      </c>
      <c r="J9" s="22">
        <v>91</v>
      </c>
      <c r="K9" s="22">
        <v>0</v>
      </c>
      <c r="L9" s="23">
        <v>28</v>
      </c>
      <c r="M9" s="23">
        <v>0</v>
      </c>
      <c r="N9" s="24">
        <v>1</v>
      </c>
      <c r="O9" s="24">
        <v>0</v>
      </c>
      <c r="P9" s="25">
        <v>84</v>
      </c>
      <c r="Q9" s="25">
        <v>0</v>
      </c>
    </row>
    <row r="10" spans="1:17" x14ac:dyDescent="0.25">
      <c r="A10" s="17" t="s">
        <v>71</v>
      </c>
      <c r="B10" s="18">
        <v>0</v>
      </c>
      <c r="C10" s="18">
        <v>0</v>
      </c>
      <c r="D10" s="19">
        <v>47</v>
      </c>
      <c r="E10" s="19">
        <v>0</v>
      </c>
      <c r="F10" s="20">
        <v>43</v>
      </c>
      <c r="G10" s="20">
        <v>0</v>
      </c>
      <c r="H10" s="21">
        <v>221</v>
      </c>
      <c r="I10" s="21">
        <v>0</v>
      </c>
      <c r="J10" s="22">
        <v>127</v>
      </c>
      <c r="K10" s="22">
        <v>0</v>
      </c>
      <c r="L10" s="23">
        <v>8</v>
      </c>
      <c r="M10" s="23">
        <v>0</v>
      </c>
      <c r="N10" s="24">
        <v>19</v>
      </c>
      <c r="O10" s="24">
        <v>0</v>
      </c>
      <c r="P10" s="25">
        <v>78</v>
      </c>
      <c r="Q10" s="25">
        <v>0</v>
      </c>
    </row>
    <row r="11" spans="1:17" x14ac:dyDescent="0.25">
      <c r="A11" s="17" t="s">
        <v>72</v>
      </c>
      <c r="B11" s="18">
        <v>0</v>
      </c>
      <c r="C11" s="18">
        <v>0</v>
      </c>
      <c r="D11" s="19">
        <v>54</v>
      </c>
      <c r="E11" s="19">
        <v>0</v>
      </c>
      <c r="F11" s="20">
        <v>20</v>
      </c>
      <c r="G11" s="20">
        <v>0</v>
      </c>
      <c r="H11" s="21">
        <v>179</v>
      </c>
      <c r="I11" s="21">
        <v>0</v>
      </c>
      <c r="J11" s="22">
        <v>75</v>
      </c>
      <c r="K11" s="22">
        <v>0</v>
      </c>
      <c r="L11" s="23">
        <v>9</v>
      </c>
      <c r="M11" s="23">
        <v>0</v>
      </c>
      <c r="N11" s="24">
        <v>18</v>
      </c>
      <c r="O11" s="24">
        <v>0</v>
      </c>
      <c r="P11" s="25">
        <v>89</v>
      </c>
      <c r="Q11" s="25">
        <v>0</v>
      </c>
    </row>
    <row r="12" spans="1:17" x14ac:dyDescent="0.25">
      <c r="A12" s="17" t="s">
        <v>73</v>
      </c>
      <c r="B12" s="18">
        <v>0</v>
      </c>
      <c r="C12" s="18">
        <v>0</v>
      </c>
      <c r="D12" s="19">
        <v>50</v>
      </c>
      <c r="E12" s="19">
        <v>0</v>
      </c>
      <c r="F12" s="20">
        <v>15</v>
      </c>
      <c r="G12" s="20">
        <v>0</v>
      </c>
      <c r="H12" s="21">
        <v>190</v>
      </c>
      <c r="I12" s="21">
        <v>0</v>
      </c>
      <c r="J12" s="22">
        <v>80</v>
      </c>
      <c r="K12" s="22">
        <v>0</v>
      </c>
      <c r="L12" s="23">
        <v>30</v>
      </c>
      <c r="M12" s="23">
        <v>0</v>
      </c>
      <c r="N12" s="24">
        <v>3</v>
      </c>
      <c r="O12" s="24">
        <v>0</v>
      </c>
      <c r="P12" s="25">
        <v>92</v>
      </c>
      <c r="Q12" s="25">
        <v>0</v>
      </c>
    </row>
    <row r="13" spans="1:17" x14ac:dyDescent="0.25">
      <c r="A13" s="17" t="s">
        <v>74</v>
      </c>
      <c r="B13" s="18">
        <v>0</v>
      </c>
      <c r="C13" s="18">
        <v>0</v>
      </c>
      <c r="D13" s="19">
        <v>45</v>
      </c>
      <c r="E13" s="19">
        <v>0</v>
      </c>
      <c r="F13" s="20">
        <v>25</v>
      </c>
      <c r="G13" s="20">
        <v>0</v>
      </c>
      <c r="H13" s="21">
        <v>174</v>
      </c>
      <c r="I13" s="21">
        <v>0</v>
      </c>
      <c r="J13" s="22">
        <v>92</v>
      </c>
      <c r="K13" s="22">
        <v>0</v>
      </c>
      <c r="L13" s="23">
        <v>24</v>
      </c>
      <c r="M13" s="23">
        <v>0</v>
      </c>
      <c r="N13" s="24">
        <v>5</v>
      </c>
      <c r="O13" s="24">
        <v>0</v>
      </c>
      <c r="P13" s="25">
        <v>71</v>
      </c>
      <c r="Q13" s="25">
        <v>0</v>
      </c>
    </row>
    <row r="14" spans="1:17" x14ac:dyDescent="0.25">
      <c r="A14" s="17" t="s">
        <v>75</v>
      </c>
      <c r="B14" s="18">
        <v>0</v>
      </c>
      <c r="C14" s="18">
        <v>0</v>
      </c>
      <c r="D14" s="19">
        <v>33</v>
      </c>
      <c r="E14" s="19">
        <v>0</v>
      </c>
      <c r="F14" s="20">
        <v>29</v>
      </c>
      <c r="G14" s="20">
        <v>0</v>
      </c>
      <c r="H14" s="21">
        <v>139</v>
      </c>
      <c r="I14" s="21">
        <v>0</v>
      </c>
      <c r="J14" s="22">
        <v>82</v>
      </c>
      <c r="K14" s="22">
        <v>0</v>
      </c>
      <c r="L14" s="23">
        <v>34</v>
      </c>
      <c r="M14" s="23">
        <v>0</v>
      </c>
      <c r="N14" s="24">
        <v>7</v>
      </c>
      <c r="O14" s="24">
        <v>0</v>
      </c>
      <c r="P14" s="25">
        <v>66</v>
      </c>
      <c r="Q14" s="25">
        <v>0</v>
      </c>
    </row>
    <row r="15" spans="1:17" x14ac:dyDescent="0.25">
      <c r="A15" s="17" t="s">
        <v>76</v>
      </c>
      <c r="B15" s="18">
        <v>0</v>
      </c>
      <c r="C15" s="18">
        <v>0</v>
      </c>
      <c r="D15" s="19">
        <v>42</v>
      </c>
      <c r="E15" s="19">
        <v>0</v>
      </c>
      <c r="F15" s="20">
        <v>27</v>
      </c>
      <c r="G15" s="20">
        <v>0</v>
      </c>
      <c r="H15" s="21">
        <v>122</v>
      </c>
      <c r="I15" s="21">
        <v>0</v>
      </c>
      <c r="J15" s="22">
        <v>77</v>
      </c>
      <c r="K15" s="22">
        <v>0</v>
      </c>
      <c r="L15" s="23">
        <v>46</v>
      </c>
      <c r="M15" s="23">
        <v>0</v>
      </c>
      <c r="N15" s="24">
        <v>4</v>
      </c>
      <c r="O15" s="24">
        <v>0</v>
      </c>
      <c r="P15" s="25">
        <v>37</v>
      </c>
      <c r="Q15" s="25">
        <v>0</v>
      </c>
    </row>
    <row r="16" spans="1:17" x14ac:dyDescent="0.25">
      <c r="A16" s="17" t="s">
        <v>77</v>
      </c>
      <c r="B16" s="18">
        <v>0</v>
      </c>
      <c r="C16" s="18">
        <v>0</v>
      </c>
      <c r="D16" s="19">
        <v>32</v>
      </c>
      <c r="E16" s="19">
        <v>0</v>
      </c>
      <c r="F16" s="20">
        <v>21</v>
      </c>
      <c r="G16" s="20">
        <v>0</v>
      </c>
      <c r="H16" s="21">
        <v>139</v>
      </c>
      <c r="I16" s="21">
        <v>0</v>
      </c>
      <c r="J16" s="22">
        <v>106</v>
      </c>
      <c r="K16" s="22">
        <v>0</v>
      </c>
      <c r="L16" s="23">
        <v>33</v>
      </c>
      <c r="M16" s="23">
        <v>0</v>
      </c>
      <c r="N16" s="24">
        <v>9</v>
      </c>
      <c r="O16" s="24">
        <v>0</v>
      </c>
      <c r="P16" s="25">
        <v>43</v>
      </c>
      <c r="Q16" s="25">
        <v>0</v>
      </c>
    </row>
    <row r="17" spans="1:17" x14ac:dyDescent="0.25">
      <c r="A17" s="17" t="s">
        <v>78</v>
      </c>
      <c r="B17" s="18">
        <v>0</v>
      </c>
      <c r="C17" s="18">
        <v>0</v>
      </c>
      <c r="D17" s="19">
        <v>30</v>
      </c>
      <c r="E17" s="19">
        <v>0</v>
      </c>
      <c r="F17" s="20">
        <v>17</v>
      </c>
      <c r="G17" s="20">
        <v>0</v>
      </c>
      <c r="H17" s="21">
        <v>101</v>
      </c>
      <c r="I17" s="21">
        <v>0</v>
      </c>
      <c r="J17" s="22">
        <v>82</v>
      </c>
      <c r="K17" s="22">
        <v>0</v>
      </c>
      <c r="L17" s="23">
        <v>36</v>
      </c>
      <c r="M17" s="23">
        <v>0</v>
      </c>
      <c r="N17" s="24">
        <v>8</v>
      </c>
      <c r="O17" s="24">
        <v>0</v>
      </c>
      <c r="P17" s="25">
        <v>66</v>
      </c>
      <c r="Q17" s="25">
        <v>0</v>
      </c>
    </row>
    <row r="18" spans="1:17" x14ac:dyDescent="0.25">
      <c r="A18" s="17" t="s">
        <v>79</v>
      </c>
      <c r="B18" s="18">
        <v>0</v>
      </c>
      <c r="C18" s="18">
        <v>0</v>
      </c>
      <c r="D18" s="19">
        <v>27</v>
      </c>
      <c r="E18" s="19">
        <v>0</v>
      </c>
      <c r="F18" s="20">
        <v>20</v>
      </c>
      <c r="G18" s="20">
        <v>0</v>
      </c>
      <c r="H18" s="21">
        <v>131</v>
      </c>
      <c r="I18" s="21">
        <v>0</v>
      </c>
      <c r="J18" s="22">
        <v>49</v>
      </c>
      <c r="K18" s="22">
        <v>0</v>
      </c>
      <c r="L18" s="23">
        <v>24</v>
      </c>
      <c r="M18" s="23">
        <v>0</v>
      </c>
      <c r="N18" s="24">
        <v>4</v>
      </c>
      <c r="O18" s="24">
        <v>0</v>
      </c>
      <c r="P18" s="25">
        <v>56</v>
      </c>
      <c r="Q18" s="25">
        <v>0</v>
      </c>
    </row>
    <row r="19" spans="1:17" x14ac:dyDescent="0.25">
      <c r="A19" s="17" t="s">
        <v>80</v>
      </c>
      <c r="B19" s="18">
        <v>0</v>
      </c>
      <c r="C19" s="18">
        <v>0</v>
      </c>
      <c r="D19" s="19">
        <v>26</v>
      </c>
      <c r="E19" s="19">
        <v>0</v>
      </c>
      <c r="F19" s="20">
        <v>14</v>
      </c>
      <c r="G19" s="20">
        <v>0</v>
      </c>
      <c r="H19" s="21">
        <v>131</v>
      </c>
      <c r="I19" s="21">
        <v>0</v>
      </c>
      <c r="J19" s="22">
        <v>57</v>
      </c>
      <c r="K19" s="22">
        <v>0</v>
      </c>
      <c r="L19" s="23">
        <v>28</v>
      </c>
      <c r="M19" s="23">
        <v>0</v>
      </c>
      <c r="N19" s="24">
        <v>7</v>
      </c>
      <c r="O19" s="24">
        <v>0</v>
      </c>
      <c r="P19" s="25">
        <v>55</v>
      </c>
      <c r="Q19" s="25">
        <v>0</v>
      </c>
    </row>
    <row r="20" spans="1:17" x14ac:dyDescent="0.25">
      <c r="A20" s="17" t="s">
        <v>81</v>
      </c>
      <c r="B20" s="18">
        <v>0</v>
      </c>
      <c r="C20" s="18">
        <v>0</v>
      </c>
      <c r="D20" s="19">
        <v>31</v>
      </c>
      <c r="E20" s="19">
        <v>0</v>
      </c>
      <c r="F20" s="20">
        <v>12</v>
      </c>
      <c r="G20" s="20">
        <v>0</v>
      </c>
      <c r="H20" s="21">
        <v>124</v>
      </c>
      <c r="I20" s="21">
        <v>0</v>
      </c>
      <c r="J20" s="22">
        <v>53</v>
      </c>
      <c r="K20" s="22">
        <v>0</v>
      </c>
      <c r="L20" s="23">
        <v>38</v>
      </c>
      <c r="M20" s="23">
        <v>0</v>
      </c>
      <c r="N20" s="24">
        <v>10</v>
      </c>
      <c r="O20" s="24">
        <v>0</v>
      </c>
      <c r="P20" s="25">
        <v>61</v>
      </c>
      <c r="Q20" s="25">
        <v>0</v>
      </c>
    </row>
    <row r="21" spans="1:17" x14ac:dyDescent="0.25">
      <c r="A21" s="17" t="s">
        <v>82</v>
      </c>
      <c r="B21" s="18">
        <v>0</v>
      </c>
      <c r="C21" s="18">
        <v>0</v>
      </c>
      <c r="D21" s="19">
        <v>30</v>
      </c>
      <c r="E21" s="19">
        <v>0</v>
      </c>
      <c r="F21" s="20">
        <v>21</v>
      </c>
      <c r="G21" s="20">
        <v>0</v>
      </c>
      <c r="H21" s="21">
        <v>102</v>
      </c>
      <c r="I21" s="21">
        <v>0</v>
      </c>
      <c r="J21" s="22">
        <v>81</v>
      </c>
      <c r="K21" s="22">
        <v>0</v>
      </c>
      <c r="L21" s="23">
        <v>18</v>
      </c>
      <c r="M21" s="23">
        <v>0</v>
      </c>
      <c r="N21" s="24">
        <v>14</v>
      </c>
      <c r="O21" s="24">
        <v>0</v>
      </c>
      <c r="P21" s="25">
        <v>72</v>
      </c>
      <c r="Q21" s="25">
        <v>0</v>
      </c>
    </row>
    <row r="22" spans="1:17" x14ac:dyDescent="0.25">
      <c r="A22" s="17" t="s">
        <v>83</v>
      </c>
      <c r="B22" s="18">
        <v>0</v>
      </c>
      <c r="C22" s="18">
        <v>0</v>
      </c>
      <c r="D22" s="19">
        <v>26</v>
      </c>
      <c r="E22" s="19">
        <v>0</v>
      </c>
      <c r="F22" s="20">
        <v>8</v>
      </c>
      <c r="G22" s="20">
        <v>0</v>
      </c>
      <c r="H22" s="21">
        <v>100</v>
      </c>
      <c r="I22" s="21">
        <v>0</v>
      </c>
      <c r="J22" s="22">
        <v>81</v>
      </c>
      <c r="K22" s="22">
        <v>0</v>
      </c>
      <c r="L22" s="23">
        <v>25</v>
      </c>
      <c r="M22" s="23">
        <v>0</v>
      </c>
      <c r="N22" s="24">
        <v>16</v>
      </c>
      <c r="O22" s="24">
        <v>0</v>
      </c>
      <c r="P22" s="25">
        <v>39</v>
      </c>
      <c r="Q22" s="25">
        <v>0</v>
      </c>
    </row>
    <row r="23" spans="1:17" x14ac:dyDescent="0.25">
      <c r="A23" s="17" t="s">
        <v>84</v>
      </c>
      <c r="B23" s="18">
        <v>0</v>
      </c>
      <c r="C23" s="18">
        <v>0</v>
      </c>
      <c r="D23" s="19">
        <v>41</v>
      </c>
      <c r="E23" s="19">
        <v>0</v>
      </c>
      <c r="F23" s="20">
        <v>25</v>
      </c>
      <c r="G23" s="20">
        <v>0</v>
      </c>
      <c r="H23" s="21">
        <v>95</v>
      </c>
      <c r="I23" s="21">
        <v>0</v>
      </c>
      <c r="J23" s="22">
        <v>87</v>
      </c>
      <c r="K23" s="22">
        <v>0</v>
      </c>
      <c r="L23" s="23">
        <v>17</v>
      </c>
      <c r="M23" s="23">
        <v>0</v>
      </c>
      <c r="N23" s="24">
        <v>47</v>
      </c>
      <c r="O23" s="24">
        <v>0</v>
      </c>
      <c r="P23" s="25">
        <v>63</v>
      </c>
      <c r="Q23" s="25">
        <v>0</v>
      </c>
    </row>
    <row r="24" spans="1:17" x14ac:dyDescent="0.25">
      <c r="A24" s="17" t="s">
        <v>85</v>
      </c>
      <c r="B24" s="18">
        <v>0</v>
      </c>
      <c r="C24" s="18">
        <v>0</v>
      </c>
      <c r="D24" s="19">
        <v>25</v>
      </c>
      <c r="E24" s="19">
        <v>0</v>
      </c>
      <c r="F24" s="20">
        <v>22</v>
      </c>
      <c r="G24" s="20">
        <v>0</v>
      </c>
      <c r="H24" s="21">
        <v>89</v>
      </c>
      <c r="I24" s="21">
        <v>0</v>
      </c>
      <c r="J24" s="22">
        <v>109</v>
      </c>
      <c r="K24" s="22">
        <v>0</v>
      </c>
      <c r="L24" s="23">
        <v>24</v>
      </c>
      <c r="M24" s="23">
        <v>0</v>
      </c>
      <c r="N24" s="24">
        <v>48</v>
      </c>
      <c r="O24" s="24">
        <v>0</v>
      </c>
      <c r="P24" s="25">
        <v>51</v>
      </c>
      <c r="Q24" s="25">
        <v>0</v>
      </c>
    </row>
    <row r="25" spans="1:17" x14ac:dyDescent="0.25">
      <c r="A25" s="17" t="s">
        <v>86</v>
      </c>
      <c r="B25" s="18">
        <v>0</v>
      </c>
      <c r="C25" s="18">
        <v>0</v>
      </c>
      <c r="D25" s="19">
        <v>27</v>
      </c>
      <c r="E25" s="19">
        <v>0</v>
      </c>
      <c r="F25" s="20">
        <v>15</v>
      </c>
      <c r="G25" s="20">
        <v>0</v>
      </c>
      <c r="H25" s="21">
        <v>103</v>
      </c>
      <c r="I25" s="21">
        <v>0</v>
      </c>
      <c r="J25" s="22">
        <v>131</v>
      </c>
      <c r="K25" s="22">
        <v>0</v>
      </c>
      <c r="L25" s="23">
        <v>25</v>
      </c>
      <c r="M25" s="23">
        <v>0</v>
      </c>
      <c r="N25" s="24">
        <v>92</v>
      </c>
      <c r="O25" s="24">
        <v>0</v>
      </c>
      <c r="P25" s="25">
        <v>39</v>
      </c>
      <c r="Q25" s="25">
        <v>0</v>
      </c>
    </row>
    <row r="26" spans="1:17" x14ac:dyDescent="0.25">
      <c r="A26" s="17" t="s">
        <v>87</v>
      </c>
      <c r="B26" s="18">
        <v>0</v>
      </c>
      <c r="C26" s="18">
        <v>0</v>
      </c>
      <c r="D26" s="19">
        <v>31</v>
      </c>
      <c r="E26" s="19">
        <v>0</v>
      </c>
      <c r="F26" s="20">
        <v>16</v>
      </c>
      <c r="G26" s="20">
        <v>0</v>
      </c>
      <c r="H26" s="21">
        <v>112</v>
      </c>
      <c r="I26" s="21">
        <v>0</v>
      </c>
      <c r="J26" s="22">
        <v>121</v>
      </c>
      <c r="K26" s="22">
        <v>0</v>
      </c>
      <c r="L26" s="23">
        <v>26</v>
      </c>
      <c r="M26" s="23">
        <v>0</v>
      </c>
      <c r="N26" s="24">
        <v>114</v>
      </c>
      <c r="O26" s="24">
        <v>0</v>
      </c>
      <c r="P26" s="25">
        <v>33</v>
      </c>
      <c r="Q26" s="25">
        <v>0</v>
      </c>
    </row>
    <row r="27" spans="1:17" x14ac:dyDescent="0.25">
      <c r="A27" s="17" t="s">
        <v>88</v>
      </c>
      <c r="B27" s="18">
        <v>0</v>
      </c>
      <c r="C27" s="18">
        <v>0</v>
      </c>
      <c r="D27" s="19">
        <v>48</v>
      </c>
      <c r="E27" s="19">
        <v>0</v>
      </c>
      <c r="F27" s="20">
        <v>23</v>
      </c>
      <c r="G27" s="20">
        <v>0</v>
      </c>
      <c r="H27" s="21">
        <v>119</v>
      </c>
      <c r="I27" s="21">
        <v>0</v>
      </c>
      <c r="J27" s="22">
        <v>102</v>
      </c>
      <c r="K27" s="22">
        <v>0</v>
      </c>
      <c r="L27" s="23">
        <v>19</v>
      </c>
      <c r="M27" s="23">
        <v>0</v>
      </c>
      <c r="N27" s="24">
        <v>129</v>
      </c>
      <c r="O27" s="24">
        <v>0</v>
      </c>
      <c r="P27" s="25">
        <v>41</v>
      </c>
      <c r="Q27" s="25">
        <v>0</v>
      </c>
    </row>
    <row r="28" spans="1:17" x14ac:dyDescent="0.25">
      <c r="A28" s="17" t="s">
        <v>89</v>
      </c>
      <c r="B28" s="18">
        <v>0</v>
      </c>
      <c r="C28" s="18">
        <v>0</v>
      </c>
      <c r="D28" s="19">
        <v>43</v>
      </c>
      <c r="E28" s="19">
        <v>0</v>
      </c>
      <c r="F28" s="20">
        <v>15</v>
      </c>
      <c r="G28" s="20">
        <v>0</v>
      </c>
      <c r="H28" s="21">
        <v>123</v>
      </c>
      <c r="I28" s="21">
        <v>0</v>
      </c>
      <c r="J28" s="22">
        <v>113</v>
      </c>
      <c r="K28" s="22">
        <v>0</v>
      </c>
      <c r="L28" s="23">
        <v>12</v>
      </c>
      <c r="M28" s="23">
        <v>0</v>
      </c>
      <c r="N28" s="24">
        <v>129</v>
      </c>
      <c r="O28" s="24">
        <v>0</v>
      </c>
      <c r="P28" s="25">
        <v>32</v>
      </c>
      <c r="Q28" s="25">
        <v>0</v>
      </c>
    </row>
    <row r="29" spans="1:17" x14ac:dyDescent="0.25">
      <c r="A29" s="17" t="s">
        <v>90</v>
      </c>
      <c r="B29" s="18">
        <v>0</v>
      </c>
      <c r="C29" s="18">
        <v>0</v>
      </c>
      <c r="D29" s="19">
        <v>49</v>
      </c>
      <c r="E29" s="19">
        <v>0</v>
      </c>
      <c r="F29" s="20">
        <v>28</v>
      </c>
      <c r="G29" s="20">
        <v>0</v>
      </c>
      <c r="H29" s="21">
        <v>94</v>
      </c>
      <c r="I29" s="21">
        <v>0</v>
      </c>
      <c r="J29" s="22">
        <v>133</v>
      </c>
      <c r="K29" s="22">
        <v>0</v>
      </c>
      <c r="L29" s="23">
        <v>16</v>
      </c>
      <c r="M29" s="23">
        <v>0</v>
      </c>
      <c r="N29" s="24">
        <v>179</v>
      </c>
      <c r="O29" s="24">
        <v>0</v>
      </c>
      <c r="P29" s="25">
        <v>31</v>
      </c>
      <c r="Q29" s="25">
        <v>0</v>
      </c>
    </row>
    <row r="30" spans="1:17" x14ac:dyDescent="0.25">
      <c r="A30" s="17" t="s">
        <v>91</v>
      </c>
      <c r="B30" s="18">
        <v>0</v>
      </c>
      <c r="C30" s="18">
        <v>0</v>
      </c>
      <c r="D30" s="19">
        <v>34</v>
      </c>
      <c r="E30" s="19">
        <v>1</v>
      </c>
      <c r="F30" s="20">
        <v>23</v>
      </c>
      <c r="G30" s="20">
        <v>0</v>
      </c>
      <c r="H30" s="21">
        <v>79</v>
      </c>
      <c r="I30" s="21">
        <v>0</v>
      </c>
      <c r="J30" s="22">
        <v>124</v>
      </c>
      <c r="K30" s="22">
        <v>0</v>
      </c>
      <c r="L30" s="23">
        <v>12</v>
      </c>
      <c r="M30" s="23">
        <v>0</v>
      </c>
      <c r="N30" s="24">
        <v>170</v>
      </c>
      <c r="O30" s="24">
        <v>0</v>
      </c>
      <c r="P30" s="25">
        <v>51</v>
      </c>
      <c r="Q30" s="25">
        <v>0</v>
      </c>
    </row>
    <row r="31" spans="1:17" x14ac:dyDescent="0.25">
      <c r="A31" s="17" t="s">
        <v>92</v>
      </c>
      <c r="B31" s="18">
        <v>4</v>
      </c>
      <c r="C31" s="18">
        <v>0</v>
      </c>
      <c r="D31" s="19">
        <v>58</v>
      </c>
      <c r="E31" s="19">
        <v>0</v>
      </c>
      <c r="F31" s="20">
        <v>26</v>
      </c>
      <c r="G31" s="20">
        <v>1</v>
      </c>
      <c r="H31" s="21">
        <v>76</v>
      </c>
      <c r="I31" s="21">
        <v>0</v>
      </c>
      <c r="J31" s="22">
        <v>136</v>
      </c>
      <c r="K31" s="22">
        <v>0</v>
      </c>
      <c r="L31" s="23">
        <v>10</v>
      </c>
      <c r="M31" s="23">
        <v>0</v>
      </c>
      <c r="N31" s="24">
        <v>106</v>
      </c>
      <c r="O31" s="24">
        <v>0</v>
      </c>
      <c r="P31" s="25">
        <v>50</v>
      </c>
      <c r="Q31" s="25">
        <v>0</v>
      </c>
    </row>
    <row r="32" spans="1:17" x14ac:dyDescent="0.25">
      <c r="A32" s="17" t="s">
        <v>93</v>
      </c>
      <c r="B32" s="18">
        <v>10</v>
      </c>
      <c r="C32" s="18">
        <v>0</v>
      </c>
      <c r="D32" s="19">
        <v>48</v>
      </c>
      <c r="E32" s="19">
        <v>0</v>
      </c>
      <c r="F32" s="20">
        <v>34</v>
      </c>
      <c r="G32" s="20">
        <v>0</v>
      </c>
      <c r="H32" s="21">
        <v>45</v>
      </c>
      <c r="I32" s="21">
        <v>0</v>
      </c>
      <c r="J32" s="22">
        <v>146</v>
      </c>
      <c r="K32" s="22">
        <v>0</v>
      </c>
      <c r="L32" s="23">
        <v>6</v>
      </c>
      <c r="M32" s="23">
        <v>0</v>
      </c>
      <c r="N32" s="24">
        <v>112</v>
      </c>
      <c r="O32" s="24">
        <v>0</v>
      </c>
      <c r="P32" s="25">
        <v>49</v>
      </c>
      <c r="Q32" s="25">
        <v>0</v>
      </c>
    </row>
    <row r="33" spans="1:17" x14ac:dyDescent="0.25">
      <c r="A33" s="17" t="s">
        <v>94</v>
      </c>
      <c r="B33" s="18">
        <v>19</v>
      </c>
      <c r="C33" s="18">
        <v>0</v>
      </c>
      <c r="D33" s="19">
        <v>29</v>
      </c>
      <c r="E33" s="19">
        <v>0</v>
      </c>
      <c r="F33" s="20">
        <v>27</v>
      </c>
      <c r="G33" s="20">
        <v>0</v>
      </c>
      <c r="H33" s="21">
        <v>53</v>
      </c>
      <c r="I33" s="21">
        <v>0</v>
      </c>
      <c r="J33" s="22">
        <v>144</v>
      </c>
      <c r="K33" s="22">
        <v>0</v>
      </c>
      <c r="L33" s="23">
        <v>4</v>
      </c>
      <c r="M33" s="23">
        <v>0</v>
      </c>
      <c r="N33" s="24">
        <v>95</v>
      </c>
      <c r="O33" s="24">
        <v>0</v>
      </c>
      <c r="P33" s="25">
        <v>51</v>
      </c>
      <c r="Q33" s="25">
        <v>0</v>
      </c>
    </row>
    <row r="34" spans="1:17" x14ac:dyDescent="0.25">
      <c r="A34" s="17" t="s">
        <v>95</v>
      </c>
      <c r="B34" s="18">
        <v>29</v>
      </c>
      <c r="C34" s="18">
        <v>0</v>
      </c>
      <c r="D34" s="19">
        <v>42</v>
      </c>
      <c r="E34" s="19">
        <v>0</v>
      </c>
      <c r="F34" s="20">
        <v>27</v>
      </c>
      <c r="G34" s="20">
        <v>0</v>
      </c>
      <c r="H34" s="21">
        <v>45</v>
      </c>
      <c r="I34" s="21">
        <v>0</v>
      </c>
      <c r="J34" s="22">
        <v>148</v>
      </c>
      <c r="K34" s="22">
        <v>0</v>
      </c>
      <c r="L34" s="23">
        <v>6</v>
      </c>
      <c r="M34" s="23">
        <v>0</v>
      </c>
      <c r="N34" s="24">
        <v>75</v>
      </c>
      <c r="O34" s="24">
        <v>0</v>
      </c>
      <c r="P34" s="25">
        <v>28</v>
      </c>
      <c r="Q34" s="25">
        <v>0</v>
      </c>
    </row>
    <row r="35" spans="1:17" x14ac:dyDescent="0.25">
      <c r="A35" s="17" t="s">
        <v>96</v>
      </c>
      <c r="B35" s="18">
        <v>20</v>
      </c>
      <c r="C35" s="18">
        <v>0</v>
      </c>
      <c r="D35" s="19">
        <v>26</v>
      </c>
      <c r="E35" s="19">
        <v>0</v>
      </c>
      <c r="F35" s="20">
        <v>19</v>
      </c>
      <c r="G35" s="20">
        <v>0</v>
      </c>
      <c r="H35" s="21">
        <v>61</v>
      </c>
      <c r="I35" s="21">
        <v>0</v>
      </c>
      <c r="J35" s="22">
        <v>139</v>
      </c>
      <c r="K35" s="22">
        <v>0</v>
      </c>
      <c r="L35" s="23">
        <v>6</v>
      </c>
      <c r="M35" s="23">
        <v>0</v>
      </c>
      <c r="N35" s="24">
        <v>52</v>
      </c>
      <c r="O35" s="24">
        <v>0</v>
      </c>
      <c r="P35" s="25">
        <v>14</v>
      </c>
      <c r="Q35" s="25">
        <v>0</v>
      </c>
    </row>
    <row r="36" spans="1:17" x14ac:dyDescent="0.25">
      <c r="A36" s="17" t="s">
        <v>97</v>
      </c>
      <c r="B36" s="18">
        <v>34</v>
      </c>
      <c r="C36" s="18">
        <v>0</v>
      </c>
      <c r="D36" s="19">
        <v>43</v>
      </c>
      <c r="E36" s="19">
        <v>0</v>
      </c>
      <c r="F36" s="20">
        <v>40</v>
      </c>
      <c r="G36" s="20">
        <v>0</v>
      </c>
      <c r="H36" s="21">
        <v>75</v>
      </c>
      <c r="I36" s="21">
        <v>0</v>
      </c>
      <c r="J36" s="22">
        <v>77</v>
      </c>
      <c r="K36" s="22">
        <v>0</v>
      </c>
      <c r="L36" s="23">
        <v>0</v>
      </c>
      <c r="M36" s="23">
        <v>0</v>
      </c>
      <c r="N36" s="24">
        <v>62</v>
      </c>
      <c r="O36" s="24">
        <v>0</v>
      </c>
      <c r="P36" s="25">
        <v>19</v>
      </c>
      <c r="Q36" s="25">
        <v>0</v>
      </c>
    </row>
    <row r="37" spans="1:17" x14ac:dyDescent="0.25">
      <c r="A37" s="17" t="s">
        <v>98</v>
      </c>
      <c r="B37" s="18">
        <v>34</v>
      </c>
      <c r="C37" s="18">
        <v>0</v>
      </c>
      <c r="D37" s="19">
        <v>53</v>
      </c>
      <c r="E37" s="19">
        <v>0</v>
      </c>
      <c r="F37" s="20">
        <v>26</v>
      </c>
      <c r="G37" s="20">
        <v>0</v>
      </c>
      <c r="H37" s="21">
        <v>67</v>
      </c>
      <c r="I37" s="21">
        <v>0</v>
      </c>
      <c r="J37" s="22">
        <v>96</v>
      </c>
      <c r="K37" s="22">
        <v>0</v>
      </c>
      <c r="L37" s="23">
        <v>0</v>
      </c>
      <c r="M37" s="23">
        <v>0</v>
      </c>
      <c r="N37" s="24">
        <v>68</v>
      </c>
      <c r="O37" s="24">
        <v>0</v>
      </c>
      <c r="P37" s="25">
        <v>37</v>
      </c>
      <c r="Q37" s="25">
        <v>0</v>
      </c>
    </row>
    <row r="38" spans="1:17" x14ac:dyDescent="0.25">
      <c r="A38" s="17" t="s">
        <v>99</v>
      </c>
      <c r="B38" s="18">
        <v>21</v>
      </c>
      <c r="C38" s="18">
        <v>0</v>
      </c>
      <c r="D38" s="19">
        <v>76</v>
      </c>
      <c r="E38" s="19">
        <v>0</v>
      </c>
      <c r="F38" s="20">
        <v>19</v>
      </c>
      <c r="G38" s="20">
        <v>0</v>
      </c>
      <c r="H38" s="21">
        <v>79</v>
      </c>
      <c r="I38" s="21">
        <v>0</v>
      </c>
      <c r="J38" s="22">
        <v>97</v>
      </c>
      <c r="K38" s="22">
        <v>0</v>
      </c>
      <c r="L38" s="23">
        <v>7</v>
      </c>
      <c r="M38" s="23">
        <v>0</v>
      </c>
      <c r="N38" s="24">
        <v>104</v>
      </c>
      <c r="O38" s="24">
        <v>0</v>
      </c>
      <c r="P38" s="25">
        <v>23</v>
      </c>
      <c r="Q38" s="25">
        <v>0</v>
      </c>
    </row>
    <row r="39" spans="1:17" x14ac:dyDescent="0.25">
      <c r="A39" s="17" t="s">
        <v>100</v>
      </c>
      <c r="B39" s="18">
        <v>20</v>
      </c>
      <c r="C39" s="18">
        <v>0</v>
      </c>
      <c r="D39" s="19">
        <v>42</v>
      </c>
      <c r="E39" s="19">
        <v>0</v>
      </c>
      <c r="F39" s="20">
        <v>43</v>
      </c>
      <c r="G39" s="20">
        <v>0</v>
      </c>
      <c r="H39" s="21">
        <v>84</v>
      </c>
      <c r="I39" s="21">
        <v>0</v>
      </c>
      <c r="J39" s="22">
        <v>107</v>
      </c>
      <c r="K39" s="22">
        <v>0</v>
      </c>
      <c r="L39" s="23">
        <v>2</v>
      </c>
      <c r="M39" s="23">
        <v>0</v>
      </c>
      <c r="N39" s="24">
        <v>130</v>
      </c>
      <c r="O39" s="24">
        <v>0</v>
      </c>
      <c r="P39" s="25">
        <v>28</v>
      </c>
      <c r="Q39" s="25">
        <v>0</v>
      </c>
    </row>
    <row r="40" spans="1:17" x14ac:dyDescent="0.25">
      <c r="A40" s="17" t="s">
        <v>101</v>
      </c>
      <c r="B40" s="18">
        <v>20</v>
      </c>
      <c r="C40" s="18">
        <v>0</v>
      </c>
      <c r="D40" s="19">
        <v>65</v>
      </c>
      <c r="E40" s="19">
        <v>0</v>
      </c>
      <c r="F40" s="20">
        <v>43</v>
      </c>
      <c r="G40" s="20">
        <v>0</v>
      </c>
      <c r="H40" s="21">
        <v>85</v>
      </c>
      <c r="I40" s="21">
        <v>0</v>
      </c>
      <c r="J40" s="22">
        <v>145</v>
      </c>
      <c r="K40" s="22">
        <v>0</v>
      </c>
      <c r="L40" s="23">
        <v>6</v>
      </c>
      <c r="M40" s="23">
        <v>0</v>
      </c>
      <c r="N40" s="24">
        <v>137</v>
      </c>
      <c r="O40" s="24">
        <v>0</v>
      </c>
      <c r="P40" s="25">
        <v>15</v>
      </c>
      <c r="Q40" s="25">
        <v>0</v>
      </c>
    </row>
    <row r="41" spans="1:17" x14ac:dyDescent="0.25">
      <c r="A41" s="17" t="s">
        <v>102</v>
      </c>
      <c r="B41" s="18">
        <v>42</v>
      </c>
      <c r="C41" s="18">
        <v>0</v>
      </c>
      <c r="D41" s="19">
        <v>84</v>
      </c>
      <c r="E41" s="19">
        <v>0</v>
      </c>
      <c r="F41" s="20">
        <v>26</v>
      </c>
      <c r="G41" s="20">
        <v>0</v>
      </c>
      <c r="H41" s="21">
        <v>77</v>
      </c>
      <c r="I41" s="21">
        <v>0</v>
      </c>
      <c r="J41" s="22">
        <v>154</v>
      </c>
      <c r="K41" s="22">
        <v>0</v>
      </c>
      <c r="L41" s="23">
        <v>0</v>
      </c>
      <c r="M41" s="23">
        <v>0</v>
      </c>
      <c r="N41" s="24">
        <v>172</v>
      </c>
      <c r="O41" s="24">
        <v>0</v>
      </c>
      <c r="P41" s="25">
        <v>14</v>
      </c>
      <c r="Q41" s="25">
        <v>0</v>
      </c>
    </row>
    <row r="42" spans="1:17" x14ac:dyDescent="0.25">
      <c r="A42" s="17" t="s">
        <v>103</v>
      </c>
      <c r="B42" s="18">
        <v>35</v>
      </c>
      <c r="C42" s="18">
        <v>0</v>
      </c>
      <c r="D42" s="19">
        <v>76</v>
      </c>
      <c r="E42" s="19">
        <v>0</v>
      </c>
      <c r="F42" s="20">
        <v>35</v>
      </c>
      <c r="G42" s="20">
        <v>0</v>
      </c>
      <c r="H42" s="21">
        <v>90</v>
      </c>
      <c r="I42" s="21">
        <v>0</v>
      </c>
      <c r="J42" s="22">
        <v>220</v>
      </c>
      <c r="K42" s="22">
        <v>0</v>
      </c>
      <c r="L42" s="23">
        <v>0</v>
      </c>
      <c r="M42" s="23">
        <v>0</v>
      </c>
      <c r="N42" s="24">
        <v>194</v>
      </c>
      <c r="O42" s="24">
        <v>0</v>
      </c>
      <c r="P42" s="25">
        <v>21</v>
      </c>
      <c r="Q42" s="25">
        <v>0</v>
      </c>
    </row>
    <row r="43" spans="1:17" x14ac:dyDescent="0.25">
      <c r="A43" s="17" t="s">
        <v>104</v>
      </c>
      <c r="B43" s="18">
        <v>56</v>
      </c>
      <c r="C43" s="18">
        <v>0</v>
      </c>
      <c r="D43" s="19">
        <v>117</v>
      </c>
      <c r="E43" s="19">
        <v>0</v>
      </c>
      <c r="F43" s="20">
        <v>39</v>
      </c>
      <c r="G43" s="20">
        <v>0</v>
      </c>
      <c r="H43" s="21">
        <v>145</v>
      </c>
      <c r="I43" s="21">
        <v>0</v>
      </c>
      <c r="J43" s="22">
        <v>198</v>
      </c>
      <c r="K43" s="22">
        <v>0</v>
      </c>
      <c r="L43" s="23">
        <v>1</v>
      </c>
      <c r="M43" s="23">
        <v>0</v>
      </c>
      <c r="N43" s="24">
        <v>146</v>
      </c>
      <c r="O43" s="24">
        <v>0</v>
      </c>
      <c r="P43" s="25">
        <v>16</v>
      </c>
      <c r="Q43" s="25">
        <v>0</v>
      </c>
    </row>
    <row r="44" spans="1:17" x14ac:dyDescent="0.25">
      <c r="A44" s="17" t="s">
        <v>105</v>
      </c>
      <c r="B44" s="18">
        <v>41</v>
      </c>
      <c r="C44" s="18">
        <v>0</v>
      </c>
      <c r="D44" s="19">
        <v>91</v>
      </c>
      <c r="E44" s="19">
        <v>0</v>
      </c>
      <c r="F44" s="20">
        <v>51</v>
      </c>
      <c r="G44" s="20">
        <v>0</v>
      </c>
      <c r="H44" s="21">
        <v>170</v>
      </c>
      <c r="I44" s="21">
        <v>0</v>
      </c>
      <c r="J44" s="22">
        <v>181</v>
      </c>
      <c r="K44" s="22">
        <v>0</v>
      </c>
      <c r="L44" s="23">
        <v>6</v>
      </c>
      <c r="M44" s="23">
        <v>0</v>
      </c>
      <c r="N44" s="24">
        <v>228</v>
      </c>
      <c r="O44" s="24">
        <v>0</v>
      </c>
      <c r="P44" s="25">
        <v>24</v>
      </c>
      <c r="Q44" s="25">
        <v>0</v>
      </c>
    </row>
    <row r="45" spans="1:17" x14ac:dyDescent="0.25">
      <c r="A45" s="17" t="s">
        <v>106</v>
      </c>
      <c r="B45" s="18">
        <v>62</v>
      </c>
      <c r="C45" s="18">
        <v>0</v>
      </c>
      <c r="D45" s="19">
        <v>84</v>
      </c>
      <c r="E45" s="19">
        <v>0</v>
      </c>
      <c r="F45" s="20">
        <v>59</v>
      </c>
      <c r="G45" s="20">
        <v>0</v>
      </c>
      <c r="H45" s="21">
        <v>158</v>
      </c>
      <c r="I45" s="21">
        <v>0</v>
      </c>
      <c r="J45" s="22">
        <v>227</v>
      </c>
      <c r="K45" s="22">
        <v>0</v>
      </c>
      <c r="L45" s="23">
        <v>1</v>
      </c>
      <c r="M45" s="23">
        <v>0</v>
      </c>
      <c r="N45" s="24">
        <v>360</v>
      </c>
      <c r="O45" s="24">
        <v>0</v>
      </c>
      <c r="P45" s="25">
        <v>19</v>
      </c>
      <c r="Q45" s="25">
        <v>0</v>
      </c>
    </row>
    <row r="46" spans="1:17" x14ac:dyDescent="0.25">
      <c r="A46" s="17" t="s">
        <v>107</v>
      </c>
      <c r="B46" s="18">
        <v>67</v>
      </c>
      <c r="C46" s="18">
        <v>0</v>
      </c>
      <c r="D46" s="19">
        <v>88</v>
      </c>
      <c r="E46" s="19">
        <v>0</v>
      </c>
      <c r="F46" s="20">
        <v>53</v>
      </c>
      <c r="G46" s="20">
        <v>0</v>
      </c>
      <c r="H46" s="21">
        <v>172</v>
      </c>
      <c r="I46" s="21">
        <v>0</v>
      </c>
      <c r="J46" s="22">
        <v>258</v>
      </c>
      <c r="K46" s="22">
        <v>0</v>
      </c>
      <c r="L46" s="23">
        <v>1</v>
      </c>
      <c r="M46" s="23">
        <v>0</v>
      </c>
      <c r="N46" s="24">
        <v>520</v>
      </c>
      <c r="O46" s="24">
        <v>0</v>
      </c>
      <c r="P46" s="25">
        <v>30</v>
      </c>
      <c r="Q46" s="25">
        <v>0</v>
      </c>
    </row>
    <row r="47" spans="1:17" x14ac:dyDescent="0.25">
      <c r="A47" s="17" t="s">
        <v>108</v>
      </c>
      <c r="B47" s="18">
        <v>75</v>
      </c>
      <c r="C47" s="18">
        <v>0</v>
      </c>
      <c r="D47" s="19">
        <v>116</v>
      </c>
      <c r="E47" s="19">
        <v>0</v>
      </c>
      <c r="F47" s="20">
        <v>91</v>
      </c>
      <c r="G47" s="20">
        <v>0</v>
      </c>
      <c r="H47" s="21">
        <v>208</v>
      </c>
      <c r="I47" s="21">
        <v>0</v>
      </c>
      <c r="J47" s="22">
        <v>278</v>
      </c>
      <c r="K47" s="22">
        <v>0</v>
      </c>
      <c r="L47" s="23">
        <v>9</v>
      </c>
      <c r="M47" s="23">
        <v>0</v>
      </c>
      <c r="N47" s="24">
        <v>432</v>
      </c>
      <c r="O47" s="24">
        <v>0</v>
      </c>
      <c r="P47" s="25">
        <v>52</v>
      </c>
      <c r="Q47" s="25">
        <v>0</v>
      </c>
    </row>
    <row r="48" spans="1:17" x14ac:dyDescent="0.25">
      <c r="A48" s="17" t="s">
        <v>109</v>
      </c>
      <c r="B48" s="18">
        <v>73</v>
      </c>
      <c r="C48" s="18">
        <v>1</v>
      </c>
      <c r="D48" s="19">
        <v>138</v>
      </c>
      <c r="E48" s="19">
        <v>0</v>
      </c>
      <c r="F48" s="20">
        <v>125</v>
      </c>
      <c r="G48" s="20">
        <v>0</v>
      </c>
      <c r="H48" s="21">
        <v>231</v>
      </c>
      <c r="I48" s="21">
        <v>0</v>
      </c>
      <c r="J48" s="22">
        <v>219</v>
      </c>
      <c r="K48" s="22">
        <v>0</v>
      </c>
      <c r="L48" s="23">
        <v>14</v>
      </c>
      <c r="M48" s="23">
        <v>0</v>
      </c>
      <c r="N48" s="24">
        <v>428</v>
      </c>
      <c r="O48" s="24">
        <v>0</v>
      </c>
      <c r="P48" s="25">
        <v>77</v>
      </c>
      <c r="Q48" s="25">
        <v>0</v>
      </c>
    </row>
    <row r="49" spans="1:17" x14ac:dyDescent="0.25">
      <c r="A49" s="17" t="s">
        <v>110</v>
      </c>
      <c r="B49" s="18">
        <v>107</v>
      </c>
      <c r="C49" s="18">
        <v>0</v>
      </c>
      <c r="D49" s="19">
        <v>125</v>
      </c>
      <c r="E49" s="19">
        <v>0</v>
      </c>
      <c r="F49" s="20">
        <v>133</v>
      </c>
      <c r="G49" s="20">
        <v>0</v>
      </c>
      <c r="H49" s="21">
        <v>244</v>
      </c>
      <c r="I49" s="21">
        <v>0</v>
      </c>
      <c r="J49" s="22">
        <v>218</v>
      </c>
      <c r="K49" s="22">
        <v>0</v>
      </c>
      <c r="L49" s="23">
        <v>29</v>
      </c>
      <c r="M49" s="23">
        <v>0</v>
      </c>
      <c r="N49" s="24">
        <v>499</v>
      </c>
      <c r="O49" s="24">
        <v>0</v>
      </c>
      <c r="P49" s="25">
        <v>85</v>
      </c>
      <c r="Q49" s="25">
        <v>0</v>
      </c>
    </row>
    <row r="50" spans="1:17" x14ac:dyDescent="0.25">
      <c r="A50" s="17" t="s">
        <v>111</v>
      </c>
      <c r="B50" s="18">
        <v>88</v>
      </c>
      <c r="C50" s="18">
        <v>0</v>
      </c>
      <c r="D50" s="19">
        <v>131</v>
      </c>
      <c r="E50" s="19">
        <v>0</v>
      </c>
      <c r="F50" s="20">
        <v>122</v>
      </c>
      <c r="G50" s="20">
        <v>0</v>
      </c>
      <c r="H50" s="21">
        <v>227</v>
      </c>
      <c r="I50" s="21">
        <v>0</v>
      </c>
      <c r="J50" s="22">
        <v>218</v>
      </c>
      <c r="K50" s="22">
        <v>0</v>
      </c>
      <c r="L50" s="23">
        <v>17</v>
      </c>
      <c r="M50" s="23">
        <v>0</v>
      </c>
      <c r="N50" s="24">
        <v>411</v>
      </c>
      <c r="O50" s="24">
        <v>0</v>
      </c>
      <c r="P50" s="25">
        <v>117</v>
      </c>
      <c r="Q50" s="25">
        <v>0</v>
      </c>
    </row>
    <row r="51" spans="1:17" x14ac:dyDescent="0.25">
      <c r="A51" s="17" t="s">
        <v>112</v>
      </c>
      <c r="B51" s="18">
        <v>137</v>
      </c>
      <c r="C51" s="18">
        <v>0</v>
      </c>
      <c r="D51" s="19">
        <v>174</v>
      </c>
      <c r="E51" s="19">
        <v>0</v>
      </c>
      <c r="F51" s="20">
        <v>244</v>
      </c>
      <c r="G51" s="20">
        <v>0</v>
      </c>
      <c r="H51" s="21">
        <v>198</v>
      </c>
      <c r="I51" s="21">
        <v>0</v>
      </c>
      <c r="J51" s="22">
        <v>285</v>
      </c>
      <c r="K51" s="22">
        <v>0</v>
      </c>
      <c r="L51" s="23">
        <v>21</v>
      </c>
      <c r="M51" s="23">
        <v>0</v>
      </c>
      <c r="N51" s="24">
        <v>432</v>
      </c>
      <c r="O51" s="24">
        <v>0</v>
      </c>
      <c r="P51" s="25">
        <v>113</v>
      </c>
      <c r="Q51" s="25">
        <v>0</v>
      </c>
    </row>
    <row r="52" spans="1:17" x14ac:dyDescent="0.25">
      <c r="A52" s="17" t="s">
        <v>113</v>
      </c>
      <c r="B52" s="18">
        <v>111</v>
      </c>
      <c r="C52" s="18">
        <v>0</v>
      </c>
      <c r="D52" s="19">
        <v>170</v>
      </c>
      <c r="E52" s="19">
        <v>0</v>
      </c>
      <c r="F52" s="20">
        <v>231</v>
      </c>
      <c r="G52" s="20">
        <v>0</v>
      </c>
      <c r="H52" s="21">
        <v>157</v>
      </c>
      <c r="I52" s="21">
        <v>0</v>
      </c>
      <c r="J52" s="22">
        <v>217</v>
      </c>
      <c r="K52" s="22">
        <v>0</v>
      </c>
      <c r="L52" s="23">
        <v>17</v>
      </c>
      <c r="M52" s="23">
        <v>0</v>
      </c>
      <c r="N52" s="24">
        <v>443</v>
      </c>
      <c r="O52" s="24">
        <v>0</v>
      </c>
      <c r="P52" s="25">
        <v>98</v>
      </c>
      <c r="Q52" s="25">
        <v>0</v>
      </c>
    </row>
    <row r="53" spans="1:17" x14ac:dyDescent="0.25">
      <c r="A53" s="17" t="s">
        <v>114</v>
      </c>
      <c r="B53" s="18">
        <v>108</v>
      </c>
      <c r="C53" s="18">
        <v>0</v>
      </c>
      <c r="D53" s="19">
        <v>170</v>
      </c>
      <c r="E53" s="19">
        <v>0</v>
      </c>
      <c r="F53" s="20">
        <v>243</v>
      </c>
      <c r="G53" s="20">
        <v>0</v>
      </c>
      <c r="H53" s="21">
        <v>107</v>
      </c>
      <c r="I53" s="21">
        <v>0</v>
      </c>
      <c r="J53" s="22">
        <v>199</v>
      </c>
      <c r="K53" s="22">
        <v>0</v>
      </c>
      <c r="L53" s="23">
        <v>9</v>
      </c>
      <c r="M53" s="23">
        <v>0</v>
      </c>
      <c r="N53" s="24">
        <v>455</v>
      </c>
      <c r="O53" s="24">
        <v>0</v>
      </c>
      <c r="P53" s="25">
        <v>102</v>
      </c>
      <c r="Q53" s="25">
        <v>0</v>
      </c>
    </row>
    <row r="54" spans="1:17" x14ac:dyDescent="0.25">
      <c r="A54" s="17" t="s">
        <v>115</v>
      </c>
      <c r="B54" s="18">
        <v>70</v>
      </c>
      <c r="C54" s="18">
        <v>0</v>
      </c>
      <c r="D54" s="19">
        <v>164</v>
      </c>
      <c r="E54" s="19">
        <v>0</v>
      </c>
      <c r="F54" s="20">
        <v>227</v>
      </c>
      <c r="G54" s="20">
        <v>0</v>
      </c>
      <c r="H54" s="21">
        <v>0</v>
      </c>
      <c r="I54" s="21">
        <v>0</v>
      </c>
      <c r="J54" s="22">
        <v>201</v>
      </c>
      <c r="K54" s="22">
        <v>0</v>
      </c>
      <c r="L54" s="23">
        <v>3</v>
      </c>
      <c r="M54" s="23">
        <v>0</v>
      </c>
      <c r="N54" s="24">
        <v>457</v>
      </c>
      <c r="O54" s="24">
        <v>0</v>
      </c>
      <c r="P54" s="25">
        <v>97</v>
      </c>
      <c r="Q54" s="25">
        <v>0</v>
      </c>
    </row>
    <row r="55" spans="1:17" x14ac:dyDescent="0.25">
      <c r="A55" s="17" t="s">
        <v>116</v>
      </c>
      <c r="B55" s="18">
        <v>55</v>
      </c>
      <c r="C55" s="18">
        <v>0</v>
      </c>
      <c r="D55" s="19">
        <v>116</v>
      </c>
      <c r="E55" s="19">
        <v>0</v>
      </c>
      <c r="F55" s="20">
        <v>203</v>
      </c>
      <c r="G55" s="20">
        <v>0</v>
      </c>
      <c r="H55" s="21">
        <v>0</v>
      </c>
      <c r="I55" s="21">
        <v>0</v>
      </c>
      <c r="J55" s="22">
        <v>195</v>
      </c>
      <c r="K55" s="22">
        <v>0</v>
      </c>
      <c r="L55" s="23">
        <v>4</v>
      </c>
      <c r="M55" s="23">
        <v>0</v>
      </c>
      <c r="N55" s="24">
        <v>317</v>
      </c>
      <c r="O55" s="24">
        <v>0</v>
      </c>
      <c r="P55" s="25">
        <v>117</v>
      </c>
      <c r="Q55" s="25">
        <v>0</v>
      </c>
    </row>
    <row r="56" spans="1:17" x14ac:dyDescent="0.25">
      <c r="A56" s="17" t="s">
        <v>117</v>
      </c>
      <c r="B56" s="18">
        <v>42</v>
      </c>
      <c r="C56" s="18">
        <v>0</v>
      </c>
      <c r="D56" s="19">
        <v>120</v>
      </c>
      <c r="E56" s="19">
        <v>0</v>
      </c>
      <c r="F56" s="20">
        <v>253</v>
      </c>
      <c r="G56" s="20">
        <v>0</v>
      </c>
      <c r="H56" s="21">
        <v>0</v>
      </c>
      <c r="I56" s="21">
        <v>0</v>
      </c>
      <c r="J56" s="22">
        <v>193</v>
      </c>
      <c r="K56" s="22">
        <v>0</v>
      </c>
      <c r="L56" s="23">
        <v>10</v>
      </c>
      <c r="M56" s="23">
        <v>0</v>
      </c>
      <c r="N56" s="24">
        <v>172</v>
      </c>
      <c r="O56" s="24">
        <v>0</v>
      </c>
      <c r="P56" s="25">
        <v>82</v>
      </c>
      <c r="Q56" s="25">
        <v>0</v>
      </c>
    </row>
  </sheetData>
  <autoFilter ref="A4:Q56" xr:uid="{A1334621-3F21-440A-8706-B213E1517A1C}"/>
  <mergeCells count="10">
    <mergeCell ref="A1:Q1"/>
    <mergeCell ref="A3:A4"/>
    <mergeCell ref="N3:O3"/>
    <mergeCell ref="P3:Q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944F-B8E6-40BB-BC75-1E11B450B53D}">
  <sheetPr>
    <tabColor rgb="FFFFC000"/>
  </sheetPr>
  <dimension ref="A1:Y85"/>
  <sheetViews>
    <sheetView workbookViewId="0">
      <selection activeCell="X8" sqref="X8"/>
    </sheetView>
  </sheetViews>
  <sheetFormatPr defaultColWidth="9.140625" defaultRowHeight="12.75" x14ac:dyDescent="0.2"/>
  <cols>
    <col min="1" max="1" width="15.7109375" style="1" customWidth="1"/>
    <col min="2" max="6" width="10.7109375" style="1" customWidth="1"/>
    <col min="7" max="7" width="3.7109375" style="1" customWidth="1"/>
    <col min="8" max="8" width="5.7109375" style="1" customWidth="1"/>
    <col min="9" max="13" width="10.7109375" style="1" customWidth="1"/>
    <col min="14" max="14" width="3.7109375" style="1" customWidth="1"/>
    <col min="15" max="15" width="22.85546875" style="1" bestFit="1" customWidth="1"/>
    <col min="16" max="20" width="10.7109375" style="1" customWidth="1"/>
    <col min="21" max="21" width="3.7109375" style="1" customWidth="1"/>
    <col min="22" max="22" width="5.7109375" style="1" bestFit="1" customWidth="1"/>
    <col min="23" max="23" width="10.7109375" style="1" customWidth="1"/>
    <col min="24" max="24" width="14.85546875" style="1" bestFit="1" customWidth="1"/>
    <col min="25" max="25" width="10.7109375" style="1" customWidth="1"/>
    <col min="26" max="16384" width="9.140625" style="1"/>
  </cols>
  <sheetData>
    <row r="1" spans="1:25" x14ac:dyDescent="0.2">
      <c r="A1" s="3"/>
      <c r="B1" s="42" t="s">
        <v>2</v>
      </c>
      <c r="C1" s="42"/>
      <c r="D1" s="42"/>
      <c r="E1" s="42"/>
      <c r="F1" s="42"/>
      <c r="I1" s="42" t="s">
        <v>3</v>
      </c>
      <c r="J1" s="42"/>
      <c r="K1" s="42"/>
      <c r="L1" s="42"/>
      <c r="M1" s="42"/>
      <c r="P1" s="42" t="s">
        <v>3</v>
      </c>
      <c r="Q1" s="42"/>
      <c r="R1" s="42"/>
      <c r="S1" s="42"/>
      <c r="T1" s="42"/>
      <c r="V1" s="42" t="s">
        <v>4</v>
      </c>
      <c r="W1" s="42"/>
      <c r="X1" s="42"/>
      <c r="Y1" s="42"/>
    </row>
    <row r="2" spans="1:25" x14ac:dyDescent="0.2">
      <c r="A2" s="4" t="s">
        <v>5</v>
      </c>
      <c r="B2" s="4">
        <v>2017</v>
      </c>
      <c r="C2" s="4">
        <v>2018</v>
      </c>
      <c r="D2" s="4">
        <v>2021</v>
      </c>
      <c r="E2" s="4">
        <v>2022</v>
      </c>
      <c r="F2" s="4">
        <v>2023</v>
      </c>
      <c r="H2" s="5" t="s">
        <v>6</v>
      </c>
      <c r="I2" s="4">
        <v>2017</v>
      </c>
      <c r="J2" s="4">
        <v>2018</v>
      </c>
      <c r="K2" s="4">
        <v>2021</v>
      </c>
      <c r="L2" s="4">
        <v>2022</v>
      </c>
      <c r="M2" s="4">
        <v>2023</v>
      </c>
      <c r="N2" s="6"/>
      <c r="P2" s="4">
        <v>2017</v>
      </c>
      <c r="Q2" s="4">
        <v>2018</v>
      </c>
      <c r="R2" s="4">
        <v>2021</v>
      </c>
      <c r="S2" s="4">
        <v>2022</v>
      </c>
      <c r="T2" s="4">
        <v>2023</v>
      </c>
      <c r="V2" s="7" t="s">
        <v>7</v>
      </c>
      <c r="W2" s="7" t="s">
        <v>8</v>
      </c>
      <c r="X2" s="7" t="s">
        <v>9</v>
      </c>
      <c r="Y2" s="7" t="s">
        <v>10</v>
      </c>
    </row>
    <row r="3" spans="1:25" x14ac:dyDescent="0.2">
      <c r="A3" s="8" t="s">
        <v>11</v>
      </c>
      <c r="B3" s="4">
        <v>42</v>
      </c>
      <c r="C3" s="4">
        <v>120</v>
      </c>
      <c r="D3" s="4">
        <v>193</v>
      </c>
      <c r="E3" s="4">
        <v>10</v>
      </c>
      <c r="F3" s="4">
        <v>172</v>
      </c>
      <c r="H3" s="43"/>
      <c r="I3" s="43"/>
      <c r="J3" s="43"/>
      <c r="K3" s="43"/>
      <c r="L3" s="43"/>
      <c r="M3" s="43"/>
      <c r="O3" s="9" t="s">
        <v>12</v>
      </c>
      <c r="P3" s="10">
        <f>MAX(I8:I59)</f>
        <v>171.33333333333334</v>
      </c>
      <c r="Q3" s="10">
        <f>MAX(J8:J59)</f>
        <v>239.33333333333334</v>
      </c>
      <c r="R3" s="10">
        <f>MAX(K8:K59)</f>
        <v>90.333333333333329</v>
      </c>
      <c r="S3" s="10">
        <f>MAX(L8:L59)</f>
        <v>460</v>
      </c>
      <c r="T3" s="10">
        <f>MAX(M8:M59)</f>
        <v>121.66666666666667</v>
      </c>
      <c r="V3" s="46"/>
      <c r="W3" s="46"/>
      <c r="X3" s="46"/>
      <c r="Y3" s="46"/>
    </row>
    <row r="4" spans="1:25" x14ac:dyDescent="0.2">
      <c r="A4" s="48"/>
      <c r="B4" s="48"/>
      <c r="C4" s="48"/>
      <c r="D4" s="48"/>
      <c r="E4" s="48"/>
      <c r="F4" s="48"/>
      <c r="H4" s="44"/>
      <c r="I4" s="44"/>
      <c r="J4" s="44"/>
      <c r="K4" s="44"/>
      <c r="L4" s="44"/>
      <c r="M4" s="44"/>
      <c r="O4" s="9" t="s">
        <v>13</v>
      </c>
      <c r="P4" s="11">
        <f>VALUE(RIGHT(INDEX($H$8:$H$59, MATCH(P3, I8:I59, 0)), LEN(INDEX($H$8:$H$59, MATCH(P3, I8:I59, 0))) - 1))</f>
        <v>48</v>
      </c>
      <c r="Q4" s="11">
        <f>VALUE(RIGHT(INDEX($H$8:$H$59, MATCH(Q3, J8:J59, 0)), LEN(INDEX($H$8:$H$59, MATCH(Q3, J8:J59, 0))) - 1))</f>
        <v>48</v>
      </c>
      <c r="R4" s="11">
        <f>VALUE(RIGHT(INDEX($H$8:$H$59, MATCH(R3, K8:K59, 0)), LEN(INDEX($H$8:$H$59, MATCH(R3, K8:K59, 0))) - 1))</f>
        <v>1</v>
      </c>
      <c r="S4" s="11">
        <f>VALUE(RIGHT(INDEX($H$8:$H$59, MATCH(S3, L8:L59, 0)), LEN(INDEX($H$8:$H$59, MATCH(S3, L8:L59, 0))) - 1))</f>
        <v>43</v>
      </c>
      <c r="T4" s="11">
        <f>VALUE(RIGHT(INDEX($H$8:$H$59, MATCH(T3, M8:M59, 0)), LEN(INDEX($H$8:$H$59, MATCH(T3, M8:M59, 0))) - 1))</f>
        <v>1</v>
      </c>
      <c r="V4" s="46"/>
      <c r="W4" s="46"/>
      <c r="X4" s="46"/>
      <c r="Y4" s="46"/>
    </row>
    <row r="5" spans="1:25" x14ac:dyDescent="0.2">
      <c r="A5" s="49"/>
      <c r="B5" s="49"/>
      <c r="C5" s="49"/>
      <c r="D5" s="49"/>
      <c r="E5" s="49"/>
      <c r="F5" s="49"/>
      <c r="H5" s="44"/>
      <c r="I5" s="44"/>
      <c r="J5" s="44"/>
      <c r="K5" s="44"/>
      <c r="L5" s="44"/>
      <c r="M5" s="44"/>
      <c r="N5" s="2"/>
      <c r="O5" s="9" t="s">
        <v>14</v>
      </c>
      <c r="P5" s="51">
        <f>AVERAGE(P4:S4)</f>
        <v>35</v>
      </c>
      <c r="Q5" s="52"/>
      <c r="R5" s="52"/>
      <c r="S5" s="52"/>
      <c r="T5" s="53"/>
      <c r="V5" s="46"/>
      <c r="W5" s="46"/>
      <c r="X5" s="46"/>
      <c r="Y5" s="46"/>
    </row>
    <row r="6" spans="1:25" x14ac:dyDescent="0.2">
      <c r="A6" s="49"/>
      <c r="B6" s="49"/>
      <c r="C6" s="49"/>
      <c r="D6" s="49"/>
      <c r="E6" s="49"/>
      <c r="F6" s="49"/>
      <c r="H6" s="44"/>
      <c r="I6" s="44"/>
      <c r="J6" s="44"/>
      <c r="K6" s="44"/>
      <c r="L6" s="44"/>
      <c r="M6" s="44"/>
      <c r="N6" s="2"/>
      <c r="O6" s="9" t="s">
        <v>15</v>
      </c>
      <c r="P6" s="10">
        <f>P4-$P$5</f>
        <v>13</v>
      </c>
      <c r="Q6" s="10">
        <f>Q4-$P$5</f>
        <v>13</v>
      </c>
      <c r="R6" s="10">
        <f>R4-$P$5</f>
        <v>-34</v>
      </c>
      <c r="S6" s="10">
        <f>S4-$P$5</f>
        <v>8</v>
      </c>
      <c r="T6" s="10">
        <f>T4-$P$5</f>
        <v>-34</v>
      </c>
      <c r="V6" s="46"/>
      <c r="W6" s="46"/>
      <c r="X6" s="46"/>
      <c r="Y6" s="46"/>
    </row>
    <row r="7" spans="1:25" x14ac:dyDescent="0.2">
      <c r="A7" s="50"/>
      <c r="B7" s="50"/>
      <c r="C7" s="50"/>
      <c r="D7" s="50"/>
      <c r="E7" s="50"/>
      <c r="F7" s="50"/>
      <c r="H7" s="45"/>
      <c r="I7" s="45"/>
      <c r="J7" s="45"/>
      <c r="K7" s="45"/>
      <c r="L7" s="45"/>
      <c r="M7" s="45"/>
      <c r="N7" s="2"/>
      <c r="P7" s="2"/>
      <c r="Q7" s="2"/>
      <c r="R7" s="2"/>
      <c r="V7" s="47"/>
      <c r="W7" s="47"/>
      <c r="X7" s="47"/>
      <c r="Y7" s="47"/>
    </row>
    <row r="8" spans="1:25" x14ac:dyDescent="0.2">
      <c r="A8" s="12" t="s">
        <v>16</v>
      </c>
      <c r="B8" s="12">
        <v>76</v>
      </c>
      <c r="C8" s="12">
        <v>166</v>
      </c>
      <c r="D8" s="12">
        <v>0</v>
      </c>
      <c r="E8" s="12">
        <v>0</v>
      </c>
      <c r="F8" s="12">
        <v>83</v>
      </c>
      <c r="H8" s="12" t="s">
        <v>16</v>
      </c>
      <c r="I8" s="10">
        <f>AVERAGE(B3,B8,B9)</f>
        <v>57</v>
      </c>
      <c r="J8" s="10">
        <f>AVERAGE(C3,C8,C9)</f>
        <v>125.33333333333333</v>
      </c>
      <c r="K8" s="10">
        <f>AVERAGE(D3,D8,D9)</f>
        <v>90.333333333333329</v>
      </c>
      <c r="L8" s="10">
        <f>AVERAGE(E3,E8,E9)</f>
        <v>5</v>
      </c>
      <c r="M8" s="10">
        <f>AVERAGE(F3,F8,F9)</f>
        <v>121.66666666666667</v>
      </c>
      <c r="N8" s="2"/>
      <c r="O8" s="12" t="s">
        <v>16</v>
      </c>
      <c r="P8" s="10">
        <v>27.666666666666668</v>
      </c>
      <c r="Q8" s="10">
        <v>17</v>
      </c>
      <c r="R8" s="10"/>
      <c r="S8" s="10">
        <v>5</v>
      </c>
      <c r="T8" s="10"/>
      <c r="V8" s="12" t="s">
        <v>16</v>
      </c>
      <c r="W8" s="13">
        <f>_xlfn.STDEV.S(P8:T8)</f>
        <v>11.33986739748717</v>
      </c>
      <c r="X8" s="13">
        <f>AVERAGE(P8:T8)</f>
        <v>16.555555555555557</v>
      </c>
      <c r="Y8" s="14">
        <f>X8+1.96*W8</f>
        <v>38.781695654630411</v>
      </c>
    </row>
    <row r="9" spans="1:25" x14ac:dyDescent="0.2">
      <c r="A9" s="12" t="s">
        <v>17</v>
      </c>
      <c r="B9" s="12">
        <v>53</v>
      </c>
      <c r="C9" s="12">
        <v>90</v>
      </c>
      <c r="D9" s="12">
        <v>78</v>
      </c>
      <c r="E9" s="12">
        <v>5</v>
      </c>
      <c r="F9" s="12">
        <v>110</v>
      </c>
      <c r="H9" s="12" t="s">
        <v>17</v>
      </c>
      <c r="I9" s="10">
        <f>AVERAGE(B8:B10)</f>
        <v>59.666666666666664</v>
      </c>
      <c r="J9" s="10">
        <f t="shared" ref="J9:L9" si="0">AVERAGE(C8:C10)</f>
        <v>121.33333333333333</v>
      </c>
      <c r="K9" s="10">
        <f t="shared" si="0"/>
        <v>50.333333333333336</v>
      </c>
      <c r="L9" s="10">
        <f t="shared" si="0"/>
        <v>3.3333333333333335</v>
      </c>
      <c r="M9" s="10">
        <f t="shared" ref="M9" si="1">AVERAGE(F4,F9,F10)</f>
        <v>91</v>
      </c>
      <c r="N9" s="2"/>
      <c r="O9" s="12" t="s">
        <v>17</v>
      </c>
      <c r="P9" s="10">
        <v>28</v>
      </c>
      <c r="Q9" s="10">
        <v>15.333333333333334</v>
      </c>
      <c r="R9" s="10"/>
      <c r="S9" s="10">
        <v>5.333333333333333</v>
      </c>
      <c r="T9" s="10"/>
      <c r="V9" s="12" t="s">
        <v>17</v>
      </c>
      <c r="W9" s="13">
        <f t="shared" ref="W9:W59" si="2">_xlfn.STDEV.S(P9:T9)</f>
        <v>11.35944703922849</v>
      </c>
      <c r="X9" s="13">
        <f t="shared" ref="X9:X59" si="3">AVERAGE(P9:T9)</f>
        <v>16.222222222222225</v>
      </c>
      <c r="Y9" s="14">
        <f t="shared" ref="Y9:Y59" si="4">X9+1.96*W9</f>
        <v>38.486738419110068</v>
      </c>
    </row>
    <row r="10" spans="1:25" x14ac:dyDescent="0.2">
      <c r="A10" s="12" t="s">
        <v>18</v>
      </c>
      <c r="B10" s="12">
        <v>50</v>
      </c>
      <c r="C10" s="12">
        <v>108</v>
      </c>
      <c r="D10" s="12">
        <v>73</v>
      </c>
      <c r="E10" s="12">
        <v>5</v>
      </c>
      <c r="F10" s="12">
        <v>72</v>
      </c>
      <c r="H10" s="12" t="s">
        <v>18</v>
      </c>
      <c r="I10" s="10">
        <f t="shared" ref="I10:I58" si="5">AVERAGE(B9:B11)</f>
        <v>46</v>
      </c>
      <c r="J10" s="10">
        <f t="shared" ref="J10:J59" si="6">AVERAGE(C9:C11)</f>
        <v>88.333333333333329</v>
      </c>
      <c r="K10" s="10">
        <f t="shared" ref="K10:K59" si="7">AVERAGE(D9:D11)</f>
        <v>69.333333333333329</v>
      </c>
      <c r="L10" s="10">
        <f t="shared" ref="L10:L59" si="8">AVERAGE(E9:E11)</f>
        <v>3.6666666666666665</v>
      </c>
      <c r="M10" s="10">
        <f t="shared" ref="M10:M59" si="9">AVERAGE(F5,F10,F11)</f>
        <v>60.5</v>
      </c>
      <c r="N10" s="2"/>
      <c r="O10" s="12" t="s">
        <v>18</v>
      </c>
      <c r="P10" s="10">
        <v>29</v>
      </c>
      <c r="Q10" s="10">
        <v>15.666666666666666</v>
      </c>
      <c r="R10" s="10"/>
      <c r="S10" s="10">
        <v>6.666666666666667</v>
      </c>
      <c r="T10" s="10"/>
      <c r="V10" s="12" t="s">
        <v>18</v>
      </c>
      <c r="W10" s="13">
        <f t="shared" si="2"/>
        <v>11.236514551196883</v>
      </c>
      <c r="X10" s="13">
        <f t="shared" si="3"/>
        <v>17.111111111111111</v>
      </c>
      <c r="Y10" s="14">
        <f t="shared" si="4"/>
        <v>39.134679631457004</v>
      </c>
    </row>
    <row r="11" spans="1:25" x14ac:dyDescent="0.2">
      <c r="A11" s="12" t="s">
        <v>19</v>
      </c>
      <c r="B11" s="12">
        <v>35</v>
      </c>
      <c r="C11" s="12">
        <v>67</v>
      </c>
      <c r="D11" s="12">
        <v>57</v>
      </c>
      <c r="E11" s="12">
        <v>1</v>
      </c>
      <c r="F11" s="12">
        <v>49</v>
      </c>
      <c r="H11" s="12" t="s">
        <v>19</v>
      </c>
      <c r="I11" s="10">
        <f t="shared" si="5"/>
        <v>39</v>
      </c>
      <c r="J11" s="10">
        <f t="shared" si="6"/>
        <v>73.666666666666671</v>
      </c>
      <c r="K11" s="10">
        <f t="shared" si="7"/>
        <v>52.666666666666664</v>
      </c>
      <c r="L11" s="10">
        <f t="shared" si="8"/>
        <v>2.3333333333333335</v>
      </c>
      <c r="M11" s="10">
        <f t="shared" si="9"/>
        <v>66.5</v>
      </c>
      <c r="N11" s="2"/>
      <c r="O11" s="12" t="s">
        <v>19</v>
      </c>
      <c r="P11" s="10">
        <v>29</v>
      </c>
      <c r="Q11" s="10">
        <v>13.666666666666666</v>
      </c>
      <c r="R11" s="10"/>
      <c r="S11" s="10">
        <v>7</v>
      </c>
      <c r="T11" s="10"/>
      <c r="V11" s="12" t="s">
        <v>19</v>
      </c>
      <c r="W11" s="13">
        <f t="shared" si="2"/>
        <v>11.280924574664054</v>
      </c>
      <c r="X11" s="13">
        <f t="shared" si="3"/>
        <v>16.555555555555554</v>
      </c>
      <c r="Y11" s="14">
        <f t="shared" si="4"/>
        <v>38.666167721897096</v>
      </c>
    </row>
    <row r="12" spans="1:25" x14ac:dyDescent="0.2">
      <c r="A12" s="12" t="s">
        <v>1</v>
      </c>
      <c r="B12" s="12">
        <v>32</v>
      </c>
      <c r="C12" s="12">
        <v>46</v>
      </c>
      <c r="D12" s="12">
        <v>28</v>
      </c>
      <c r="E12" s="12">
        <v>1</v>
      </c>
      <c r="F12" s="12">
        <v>84</v>
      </c>
      <c r="H12" s="12" t="s">
        <v>1</v>
      </c>
      <c r="I12" s="10">
        <f t="shared" si="5"/>
        <v>38</v>
      </c>
      <c r="J12" s="10">
        <f t="shared" si="6"/>
        <v>52</v>
      </c>
      <c r="K12" s="10">
        <f t="shared" si="7"/>
        <v>31</v>
      </c>
      <c r="L12" s="10">
        <f t="shared" si="8"/>
        <v>7</v>
      </c>
      <c r="M12" s="10">
        <f t="shared" si="9"/>
        <v>81</v>
      </c>
      <c r="N12" s="2"/>
      <c r="O12" s="12" t="s">
        <v>1</v>
      </c>
      <c r="P12" s="10">
        <v>32.333333333333336</v>
      </c>
      <c r="Q12" s="10">
        <v>18</v>
      </c>
      <c r="R12" s="10"/>
      <c r="S12" s="10">
        <v>7</v>
      </c>
      <c r="T12" s="10"/>
      <c r="V12" s="12" t="s">
        <v>1</v>
      </c>
      <c r="W12" s="13">
        <f t="shared" si="2"/>
        <v>12.703163793731482</v>
      </c>
      <c r="X12" s="13">
        <f t="shared" si="3"/>
        <v>19.111111111111111</v>
      </c>
      <c r="Y12" s="14">
        <f t="shared" si="4"/>
        <v>44.009312146824811</v>
      </c>
    </row>
    <row r="13" spans="1:25" x14ac:dyDescent="0.2">
      <c r="A13" s="12" t="s">
        <v>0</v>
      </c>
      <c r="B13" s="12">
        <v>47</v>
      </c>
      <c r="C13" s="12">
        <v>43</v>
      </c>
      <c r="D13" s="12">
        <v>8</v>
      </c>
      <c r="E13" s="12">
        <v>19</v>
      </c>
      <c r="F13" s="12">
        <v>78</v>
      </c>
      <c r="H13" s="12" t="s">
        <v>0</v>
      </c>
      <c r="I13" s="10">
        <f t="shared" si="5"/>
        <v>44.333333333333336</v>
      </c>
      <c r="J13" s="10">
        <f t="shared" si="6"/>
        <v>36.333333333333336</v>
      </c>
      <c r="K13" s="10">
        <f t="shared" si="7"/>
        <v>15</v>
      </c>
      <c r="L13" s="10">
        <f t="shared" si="8"/>
        <v>12.666666666666666</v>
      </c>
      <c r="M13" s="10">
        <f t="shared" si="9"/>
        <v>83.333333333333329</v>
      </c>
      <c r="N13" s="2"/>
      <c r="O13" s="12" t="s">
        <v>0</v>
      </c>
      <c r="P13" s="10">
        <v>30.666666666666668</v>
      </c>
      <c r="Q13" s="10">
        <v>18.333333333333332</v>
      </c>
      <c r="R13" s="10"/>
      <c r="S13" s="10">
        <v>6.333333333333333</v>
      </c>
      <c r="T13" s="10"/>
      <c r="V13" s="12" t="s">
        <v>0</v>
      </c>
      <c r="W13" s="13">
        <f t="shared" si="2"/>
        <v>12.167047178220239</v>
      </c>
      <c r="X13" s="13">
        <f t="shared" si="3"/>
        <v>18.444444444444446</v>
      </c>
      <c r="Y13" s="14">
        <f t="shared" si="4"/>
        <v>42.291856913756114</v>
      </c>
    </row>
    <row r="14" spans="1:25" x14ac:dyDescent="0.2">
      <c r="A14" s="12" t="s">
        <v>20</v>
      </c>
      <c r="B14" s="12">
        <v>54</v>
      </c>
      <c r="C14" s="12">
        <v>20</v>
      </c>
      <c r="D14" s="12">
        <v>9</v>
      </c>
      <c r="E14" s="12">
        <v>18</v>
      </c>
      <c r="F14" s="12">
        <v>89</v>
      </c>
      <c r="H14" s="12" t="s">
        <v>20</v>
      </c>
      <c r="I14" s="10">
        <f t="shared" si="5"/>
        <v>50.333333333333336</v>
      </c>
      <c r="J14" s="10">
        <f t="shared" si="6"/>
        <v>26</v>
      </c>
      <c r="K14" s="10">
        <f t="shared" si="7"/>
        <v>15.666666666666666</v>
      </c>
      <c r="L14" s="10">
        <f t="shared" si="8"/>
        <v>13.333333333333334</v>
      </c>
      <c r="M14" s="10">
        <f t="shared" si="9"/>
        <v>97</v>
      </c>
      <c r="N14" s="2"/>
      <c r="O14" s="12" t="s">
        <v>20</v>
      </c>
      <c r="P14" s="10">
        <v>31</v>
      </c>
      <c r="Q14" s="10">
        <v>20.666666666666668</v>
      </c>
      <c r="R14" s="10"/>
      <c r="S14" s="10">
        <v>7</v>
      </c>
      <c r="T14" s="10"/>
      <c r="V14" s="12" t="s">
        <v>20</v>
      </c>
      <c r="W14" s="13">
        <f t="shared" si="2"/>
        <v>12.038518427361645</v>
      </c>
      <c r="X14" s="13">
        <f t="shared" si="3"/>
        <v>19.555555555555557</v>
      </c>
      <c r="Y14" s="14">
        <f t="shared" si="4"/>
        <v>43.151051673184384</v>
      </c>
    </row>
    <row r="15" spans="1:25" x14ac:dyDescent="0.2">
      <c r="A15" s="12" t="s">
        <v>21</v>
      </c>
      <c r="B15" s="12">
        <v>50</v>
      </c>
      <c r="C15" s="12">
        <v>15</v>
      </c>
      <c r="D15" s="12">
        <v>30</v>
      </c>
      <c r="E15" s="12">
        <v>3</v>
      </c>
      <c r="F15" s="12">
        <v>92</v>
      </c>
      <c r="H15" s="12" t="s">
        <v>21</v>
      </c>
      <c r="I15" s="10">
        <f t="shared" si="5"/>
        <v>49.666666666666664</v>
      </c>
      <c r="J15" s="10">
        <f t="shared" si="6"/>
        <v>20</v>
      </c>
      <c r="K15" s="10">
        <f t="shared" si="7"/>
        <v>21</v>
      </c>
      <c r="L15" s="10">
        <f t="shared" si="8"/>
        <v>8.6666666666666661</v>
      </c>
      <c r="M15" s="10">
        <f t="shared" si="9"/>
        <v>78.333333333333329</v>
      </c>
      <c r="N15" s="2"/>
      <c r="O15" s="12" t="s">
        <v>21</v>
      </c>
      <c r="P15" s="10">
        <v>27.666666666666668</v>
      </c>
      <c r="Q15" s="10">
        <v>17.666666666666668</v>
      </c>
      <c r="R15" s="10"/>
      <c r="S15" s="10">
        <v>10.333333333333334</v>
      </c>
      <c r="T15" s="10"/>
      <c r="V15" s="12" t="s">
        <v>21</v>
      </c>
      <c r="W15" s="13">
        <f t="shared" si="2"/>
        <v>8.7007875335341733</v>
      </c>
      <c r="X15" s="13">
        <f t="shared" si="3"/>
        <v>18.555555555555557</v>
      </c>
      <c r="Y15" s="14">
        <f t="shared" si="4"/>
        <v>35.60909912128254</v>
      </c>
    </row>
    <row r="16" spans="1:25" x14ac:dyDescent="0.2">
      <c r="A16" s="12" t="s">
        <v>22</v>
      </c>
      <c r="B16" s="12">
        <v>45</v>
      </c>
      <c r="C16" s="12">
        <v>25</v>
      </c>
      <c r="D16" s="12">
        <v>24</v>
      </c>
      <c r="E16" s="12">
        <v>5</v>
      </c>
      <c r="F16" s="12">
        <v>71</v>
      </c>
      <c r="H16" s="12" t="s">
        <v>22</v>
      </c>
      <c r="I16" s="10">
        <f t="shared" si="5"/>
        <v>42.666666666666664</v>
      </c>
      <c r="J16" s="10">
        <f t="shared" si="6"/>
        <v>23</v>
      </c>
      <c r="K16" s="10">
        <f t="shared" si="7"/>
        <v>29.333333333333332</v>
      </c>
      <c r="L16" s="10">
        <f t="shared" si="8"/>
        <v>5</v>
      </c>
      <c r="M16" s="10">
        <f t="shared" si="9"/>
        <v>62</v>
      </c>
      <c r="N16" s="2"/>
      <c r="O16" s="12" t="s">
        <v>22</v>
      </c>
      <c r="P16" s="10">
        <v>35.333333333333336</v>
      </c>
      <c r="Q16" s="10">
        <v>18</v>
      </c>
      <c r="R16" s="10"/>
      <c r="S16" s="10">
        <v>13.333333333333334</v>
      </c>
      <c r="T16" s="10"/>
      <c r="V16" s="12" t="s">
        <v>22</v>
      </c>
      <c r="W16" s="13">
        <f t="shared" si="2"/>
        <v>11.591823427328865</v>
      </c>
      <c r="X16" s="13">
        <f t="shared" si="3"/>
        <v>22.222222222222225</v>
      </c>
      <c r="Y16" s="14">
        <f t="shared" si="4"/>
        <v>44.942196139786802</v>
      </c>
    </row>
    <row r="17" spans="1:25" x14ac:dyDescent="0.2">
      <c r="A17" s="12" t="s">
        <v>23</v>
      </c>
      <c r="B17" s="12">
        <v>33</v>
      </c>
      <c r="C17" s="12">
        <v>29</v>
      </c>
      <c r="D17" s="12">
        <v>34</v>
      </c>
      <c r="E17" s="12">
        <v>7</v>
      </c>
      <c r="F17" s="12">
        <v>66</v>
      </c>
      <c r="H17" s="12" t="s">
        <v>23</v>
      </c>
      <c r="I17" s="10">
        <f t="shared" si="5"/>
        <v>40</v>
      </c>
      <c r="J17" s="10">
        <f t="shared" si="6"/>
        <v>27</v>
      </c>
      <c r="K17" s="10">
        <f t="shared" si="7"/>
        <v>34.666666666666664</v>
      </c>
      <c r="L17" s="10">
        <f t="shared" si="8"/>
        <v>5.333333333333333</v>
      </c>
      <c r="M17" s="10">
        <f t="shared" si="9"/>
        <v>62.333333333333336</v>
      </c>
      <c r="N17" s="2"/>
      <c r="O17" s="12" t="s">
        <v>23</v>
      </c>
      <c r="P17" s="10">
        <v>40.666666666666664</v>
      </c>
      <c r="Q17" s="10">
        <v>18</v>
      </c>
      <c r="R17" s="10"/>
      <c r="S17" s="10">
        <v>25.666666666666668</v>
      </c>
      <c r="T17" s="10"/>
      <c r="V17" s="12" t="s">
        <v>23</v>
      </c>
      <c r="W17" s="13">
        <f t="shared" si="2"/>
        <v>11.529350628978463</v>
      </c>
      <c r="X17" s="13">
        <f t="shared" si="3"/>
        <v>28.111111111111111</v>
      </c>
      <c r="Y17" s="14">
        <f t="shared" si="4"/>
        <v>50.708638343908902</v>
      </c>
    </row>
    <row r="18" spans="1:25" x14ac:dyDescent="0.2">
      <c r="A18" s="12" t="s">
        <v>24</v>
      </c>
      <c r="B18" s="12">
        <v>42</v>
      </c>
      <c r="C18" s="12">
        <v>27</v>
      </c>
      <c r="D18" s="12">
        <v>46</v>
      </c>
      <c r="E18" s="12">
        <v>4</v>
      </c>
      <c r="F18" s="12">
        <v>37</v>
      </c>
      <c r="H18" s="12" t="s">
        <v>24</v>
      </c>
      <c r="I18" s="10">
        <f t="shared" si="5"/>
        <v>35.666666666666664</v>
      </c>
      <c r="J18" s="10">
        <f t="shared" si="6"/>
        <v>25.666666666666668</v>
      </c>
      <c r="K18" s="10">
        <f t="shared" si="7"/>
        <v>37.666666666666664</v>
      </c>
      <c r="L18" s="10">
        <f t="shared" si="8"/>
        <v>6.666666666666667</v>
      </c>
      <c r="M18" s="10">
        <f t="shared" si="9"/>
        <v>52.666666666666664</v>
      </c>
      <c r="N18" s="2"/>
      <c r="O18" s="12" t="s">
        <v>24</v>
      </c>
      <c r="P18" s="10">
        <v>46.666666666666664</v>
      </c>
      <c r="Q18" s="10">
        <v>22</v>
      </c>
      <c r="R18" s="10"/>
      <c r="S18" s="10">
        <v>37</v>
      </c>
      <c r="T18" s="10"/>
      <c r="V18" s="12" t="s">
        <v>24</v>
      </c>
      <c r="W18" s="13">
        <f t="shared" si="2"/>
        <v>12.429057948271129</v>
      </c>
      <c r="X18" s="13">
        <f t="shared" si="3"/>
        <v>35.222222222222221</v>
      </c>
      <c r="Y18" s="14">
        <f t="shared" si="4"/>
        <v>59.583175800833629</v>
      </c>
    </row>
    <row r="19" spans="1:25" x14ac:dyDescent="0.2">
      <c r="A19" s="12" t="s">
        <v>25</v>
      </c>
      <c r="B19" s="12">
        <v>32</v>
      </c>
      <c r="C19" s="12">
        <v>21</v>
      </c>
      <c r="D19" s="12">
        <v>33</v>
      </c>
      <c r="E19" s="12">
        <v>9</v>
      </c>
      <c r="F19" s="12">
        <v>43</v>
      </c>
      <c r="H19" s="12" t="s">
        <v>25</v>
      </c>
      <c r="I19" s="10">
        <f t="shared" si="5"/>
        <v>34.666666666666664</v>
      </c>
      <c r="J19" s="10">
        <f t="shared" si="6"/>
        <v>21.666666666666668</v>
      </c>
      <c r="K19" s="10">
        <f t="shared" si="7"/>
        <v>38.333333333333336</v>
      </c>
      <c r="L19" s="10">
        <f t="shared" si="8"/>
        <v>7</v>
      </c>
      <c r="M19" s="10">
        <f t="shared" si="9"/>
        <v>66</v>
      </c>
      <c r="N19" s="2"/>
      <c r="O19" s="12" t="s">
        <v>25</v>
      </c>
      <c r="P19" s="10">
        <v>42</v>
      </c>
      <c r="Q19" s="10">
        <v>22</v>
      </c>
      <c r="R19" s="10"/>
      <c r="S19" s="10">
        <v>62.333333333333336</v>
      </c>
      <c r="T19" s="10"/>
      <c r="V19" s="12" t="s">
        <v>25</v>
      </c>
      <c r="W19" s="13">
        <f t="shared" si="2"/>
        <v>20.166896233771421</v>
      </c>
      <c r="X19" s="13">
        <f t="shared" si="3"/>
        <v>42.111111111111114</v>
      </c>
      <c r="Y19" s="14">
        <f t="shared" si="4"/>
        <v>81.638227729303097</v>
      </c>
    </row>
    <row r="20" spans="1:25" x14ac:dyDescent="0.2">
      <c r="A20" s="12" t="s">
        <v>26</v>
      </c>
      <c r="B20" s="12">
        <v>30</v>
      </c>
      <c r="C20" s="12">
        <v>17</v>
      </c>
      <c r="D20" s="12">
        <v>36</v>
      </c>
      <c r="E20" s="12">
        <v>8</v>
      </c>
      <c r="F20" s="12">
        <v>66</v>
      </c>
      <c r="H20" s="12" t="s">
        <v>26</v>
      </c>
      <c r="I20" s="10">
        <f t="shared" si="5"/>
        <v>29.666666666666668</v>
      </c>
      <c r="J20" s="10">
        <f t="shared" si="6"/>
        <v>19.333333333333332</v>
      </c>
      <c r="K20" s="10">
        <f t="shared" si="7"/>
        <v>31</v>
      </c>
      <c r="L20" s="10">
        <f t="shared" si="8"/>
        <v>7</v>
      </c>
      <c r="M20" s="10">
        <f t="shared" si="9"/>
        <v>71.333333333333329</v>
      </c>
      <c r="N20" s="2"/>
      <c r="O20" s="12" t="s">
        <v>26</v>
      </c>
      <c r="P20" s="10">
        <v>47</v>
      </c>
      <c r="Q20" s="10">
        <v>25.666666666666668</v>
      </c>
      <c r="R20" s="10"/>
      <c r="S20" s="10">
        <v>84.666666666666671</v>
      </c>
      <c r="T20" s="10"/>
      <c r="V20" s="12" t="s">
        <v>26</v>
      </c>
      <c r="W20" s="13">
        <f t="shared" si="2"/>
        <v>29.874428554894248</v>
      </c>
      <c r="X20" s="13">
        <f t="shared" si="3"/>
        <v>52.44444444444445</v>
      </c>
      <c r="Y20" s="14">
        <f t="shared" si="4"/>
        <v>110.99832441203718</v>
      </c>
    </row>
    <row r="21" spans="1:25" x14ac:dyDescent="0.2">
      <c r="A21" s="12" t="s">
        <v>27</v>
      </c>
      <c r="B21" s="12">
        <v>27</v>
      </c>
      <c r="C21" s="12">
        <v>20</v>
      </c>
      <c r="D21" s="12">
        <v>24</v>
      </c>
      <c r="E21" s="12">
        <v>4</v>
      </c>
      <c r="F21" s="12">
        <v>56</v>
      </c>
      <c r="H21" s="12" t="s">
        <v>27</v>
      </c>
      <c r="I21" s="10">
        <f t="shared" si="5"/>
        <v>27.666666666666668</v>
      </c>
      <c r="J21" s="10">
        <f t="shared" si="6"/>
        <v>17</v>
      </c>
      <c r="K21" s="10">
        <f t="shared" si="7"/>
        <v>29.333333333333332</v>
      </c>
      <c r="L21" s="10">
        <f t="shared" si="8"/>
        <v>6.333333333333333</v>
      </c>
      <c r="M21" s="10">
        <f t="shared" si="9"/>
        <v>60.666666666666664</v>
      </c>
      <c r="N21" s="2"/>
      <c r="O21" s="12" t="s">
        <v>27</v>
      </c>
      <c r="P21" s="10">
        <v>46.666666666666664</v>
      </c>
      <c r="Q21" s="10">
        <v>27.666666666666668</v>
      </c>
      <c r="R21" s="10"/>
      <c r="S21" s="10">
        <v>111.66666666666667</v>
      </c>
      <c r="T21" s="10"/>
      <c r="V21" s="12" t="s">
        <v>27</v>
      </c>
      <c r="W21" s="13">
        <f t="shared" si="2"/>
        <v>44.049214900305927</v>
      </c>
      <c r="X21" s="13">
        <f t="shared" si="3"/>
        <v>62</v>
      </c>
      <c r="Y21" s="14">
        <f t="shared" si="4"/>
        <v>148.33646120459963</v>
      </c>
    </row>
    <row r="22" spans="1:25" x14ac:dyDescent="0.2">
      <c r="A22" s="12" t="s">
        <v>28</v>
      </c>
      <c r="B22" s="12">
        <v>26</v>
      </c>
      <c r="C22" s="12">
        <v>14</v>
      </c>
      <c r="D22" s="12">
        <v>28</v>
      </c>
      <c r="E22" s="12">
        <v>7</v>
      </c>
      <c r="F22" s="12">
        <v>55</v>
      </c>
      <c r="H22" s="12" t="s">
        <v>28</v>
      </c>
      <c r="I22" s="10">
        <f t="shared" si="5"/>
        <v>28</v>
      </c>
      <c r="J22" s="10">
        <f t="shared" si="6"/>
        <v>15.333333333333334</v>
      </c>
      <c r="K22" s="10">
        <f t="shared" si="7"/>
        <v>30</v>
      </c>
      <c r="L22" s="10">
        <f t="shared" si="8"/>
        <v>7</v>
      </c>
      <c r="M22" s="10">
        <f t="shared" si="9"/>
        <v>60.666666666666664</v>
      </c>
      <c r="N22" s="2"/>
      <c r="O22" s="12" t="s">
        <v>28</v>
      </c>
      <c r="P22" s="10">
        <v>45</v>
      </c>
      <c r="Q22" s="10">
        <v>29</v>
      </c>
      <c r="R22" s="10"/>
      <c r="S22" s="10">
        <v>124</v>
      </c>
      <c r="T22" s="10"/>
      <c r="V22" s="12" t="s">
        <v>28</v>
      </c>
      <c r="W22" s="13">
        <f t="shared" si="2"/>
        <v>50.862559904118079</v>
      </c>
      <c r="X22" s="13">
        <f t="shared" si="3"/>
        <v>66</v>
      </c>
      <c r="Y22" s="14">
        <f t="shared" si="4"/>
        <v>165.69061741207145</v>
      </c>
    </row>
    <row r="23" spans="1:25" x14ac:dyDescent="0.2">
      <c r="A23" s="12" t="s">
        <v>29</v>
      </c>
      <c r="B23" s="12">
        <v>31</v>
      </c>
      <c r="C23" s="12">
        <v>12</v>
      </c>
      <c r="D23" s="12">
        <v>38</v>
      </c>
      <c r="E23" s="12">
        <v>10</v>
      </c>
      <c r="F23" s="12">
        <v>61</v>
      </c>
      <c r="H23" s="12" t="s">
        <v>29</v>
      </c>
      <c r="I23" s="10">
        <f t="shared" si="5"/>
        <v>29</v>
      </c>
      <c r="J23" s="10">
        <f t="shared" si="6"/>
        <v>15.666666666666666</v>
      </c>
      <c r="K23" s="10">
        <f t="shared" si="7"/>
        <v>28</v>
      </c>
      <c r="L23" s="10">
        <f t="shared" si="8"/>
        <v>10.333333333333334</v>
      </c>
      <c r="M23" s="10">
        <f t="shared" si="9"/>
        <v>56.666666666666664</v>
      </c>
      <c r="N23" s="2"/>
      <c r="O23" s="12" t="s">
        <v>29</v>
      </c>
      <c r="P23" s="10">
        <v>39.666666666666664</v>
      </c>
      <c r="Q23" s="10">
        <v>29.333333333333332</v>
      </c>
      <c r="R23" s="10"/>
      <c r="S23" s="10">
        <v>145.66666666666666</v>
      </c>
      <c r="T23" s="10"/>
      <c r="V23" s="12" t="s">
        <v>29</v>
      </c>
      <c r="W23" s="13">
        <f t="shared" si="2"/>
        <v>64.389727729173046</v>
      </c>
      <c r="X23" s="13">
        <f t="shared" si="3"/>
        <v>71.555555555555557</v>
      </c>
      <c r="Y23" s="14">
        <f t="shared" si="4"/>
        <v>197.75942190473472</v>
      </c>
    </row>
    <row r="24" spans="1:25" x14ac:dyDescent="0.2">
      <c r="A24" s="12" t="s">
        <v>30</v>
      </c>
      <c r="B24" s="12">
        <v>30</v>
      </c>
      <c r="C24" s="12">
        <v>21</v>
      </c>
      <c r="D24" s="12">
        <v>18</v>
      </c>
      <c r="E24" s="12">
        <v>14</v>
      </c>
      <c r="F24" s="12">
        <v>72</v>
      </c>
      <c r="H24" s="12" t="s">
        <v>30</v>
      </c>
      <c r="I24" s="10">
        <f t="shared" si="5"/>
        <v>29</v>
      </c>
      <c r="J24" s="10">
        <f t="shared" si="6"/>
        <v>13.666666666666666</v>
      </c>
      <c r="K24" s="10">
        <f t="shared" si="7"/>
        <v>27</v>
      </c>
      <c r="L24" s="10">
        <f t="shared" si="8"/>
        <v>13.333333333333334</v>
      </c>
      <c r="M24" s="10">
        <f t="shared" si="9"/>
        <v>51.333333333333336</v>
      </c>
      <c r="N24" s="2"/>
      <c r="O24" s="12" t="s">
        <v>30</v>
      </c>
      <c r="P24" s="10">
        <v>32.333333333333336</v>
      </c>
      <c r="Q24" s="10">
        <v>24.333333333333332</v>
      </c>
      <c r="R24" s="10"/>
      <c r="S24" s="10">
        <v>159.33333333333334</v>
      </c>
      <c r="T24" s="10"/>
      <c r="V24" s="12" t="s">
        <v>30</v>
      </c>
      <c r="W24" s="13">
        <f t="shared" si="2"/>
        <v>75.738585498630314</v>
      </c>
      <c r="X24" s="13">
        <f t="shared" si="3"/>
        <v>72</v>
      </c>
      <c r="Y24" s="14">
        <f t="shared" si="4"/>
        <v>220.44762757731542</v>
      </c>
    </row>
    <row r="25" spans="1:25" x14ac:dyDescent="0.2">
      <c r="A25" s="12" t="s">
        <v>31</v>
      </c>
      <c r="B25" s="12">
        <v>26</v>
      </c>
      <c r="C25" s="12">
        <v>8</v>
      </c>
      <c r="D25" s="12">
        <v>25</v>
      </c>
      <c r="E25" s="12">
        <v>16</v>
      </c>
      <c r="F25" s="12">
        <v>39</v>
      </c>
      <c r="H25" s="12" t="s">
        <v>31</v>
      </c>
      <c r="I25" s="10">
        <f t="shared" si="5"/>
        <v>32.333333333333336</v>
      </c>
      <c r="J25" s="10">
        <f t="shared" si="6"/>
        <v>18</v>
      </c>
      <c r="K25" s="10">
        <f t="shared" si="7"/>
        <v>20</v>
      </c>
      <c r="L25" s="10">
        <f t="shared" si="8"/>
        <v>25.666666666666668</v>
      </c>
      <c r="M25" s="10">
        <f t="shared" si="9"/>
        <v>56</v>
      </c>
      <c r="N25" s="2"/>
      <c r="O25" s="12" t="s">
        <v>31</v>
      </c>
      <c r="P25" s="10">
        <v>37</v>
      </c>
      <c r="Q25" s="10">
        <v>28.666666666666668</v>
      </c>
      <c r="R25" s="10"/>
      <c r="S25" s="10">
        <v>151.66666666666666</v>
      </c>
      <c r="T25" s="10"/>
      <c r="V25" s="12" t="s">
        <v>31</v>
      </c>
      <c r="W25" s="13">
        <f t="shared" si="2"/>
        <v>68.734863653618177</v>
      </c>
      <c r="X25" s="13">
        <f t="shared" si="3"/>
        <v>72.444444444444443</v>
      </c>
      <c r="Y25" s="14">
        <f t="shared" si="4"/>
        <v>207.16477720553604</v>
      </c>
    </row>
    <row r="26" spans="1:25" x14ac:dyDescent="0.2">
      <c r="A26" s="12" t="s">
        <v>32</v>
      </c>
      <c r="B26" s="12">
        <v>41</v>
      </c>
      <c r="C26" s="12">
        <v>25</v>
      </c>
      <c r="D26" s="12">
        <v>17</v>
      </c>
      <c r="E26" s="12">
        <v>47</v>
      </c>
      <c r="F26" s="12">
        <v>63</v>
      </c>
      <c r="H26" s="12" t="s">
        <v>32</v>
      </c>
      <c r="I26" s="10">
        <f t="shared" si="5"/>
        <v>30.666666666666668</v>
      </c>
      <c r="J26" s="10">
        <f t="shared" si="6"/>
        <v>18.333333333333332</v>
      </c>
      <c r="K26" s="10">
        <f t="shared" si="7"/>
        <v>22</v>
      </c>
      <c r="L26" s="10">
        <f t="shared" si="8"/>
        <v>37</v>
      </c>
      <c r="M26" s="10">
        <f t="shared" si="9"/>
        <v>56.666666666666664</v>
      </c>
      <c r="N26" s="2"/>
      <c r="O26" s="12" t="s">
        <v>32</v>
      </c>
      <c r="P26" s="10">
        <v>40.666666666666664</v>
      </c>
      <c r="Q26" s="10">
        <v>28.333333333333332</v>
      </c>
      <c r="R26" s="10"/>
      <c r="S26" s="10">
        <v>129.33333333333334</v>
      </c>
      <c r="T26" s="10"/>
      <c r="V26" s="12" t="s">
        <v>32</v>
      </c>
      <c r="W26" s="13">
        <f t="shared" si="2"/>
        <v>55.098228781103437</v>
      </c>
      <c r="X26" s="13">
        <f t="shared" si="3"/>
        <v>66.111111111111114</v>
      </c>
      <c r="Y26" s="14">
        <f t="shared" si="4"/>
        <v>174.10363952207385</v>
      </c>
    </row>
    <row r="27" spans="1:25" x14ac:dyDescent="0.2">
      <c r="A27" s="12" t="s">
        <v>33</v>
      </c>
      <c r="B27" s="12">
        <v>25</v>
      </c>
      <c r="C27" s="12">
        <v>22</v>
      </c>
      <c r="D27" s="12">
        <v>24</v>
      </c>
      <c r="E27" s="12">
        <v>48</v>
      </c>
      <c r="F27" s="12">
        <v>51</v>
      </c>
      <c r="H27" s="12" t="s">
        <v>33</v>
      </c>
      <c r="I27" s="10">
        <f t="shared" si="5"/>
        <v>31</v>
      </c>
      <c r="J27" s="10">
        <f t="shared" si="6"/>
        <v>20.666666666666668</v>
      </c>
      <c r="K27" s="10">
        <f t="shared" si="7"/>
        <v>22</v>
      </c>
      <c r="L27" s="10">
        <f t="shared" si="8"/>
        <v>62.333333333333336</v>
      </c>
      <c r="M27" s="10">
        <f t="shared" si="9"/>
        <v>48.333333333333336</v>
      </c>
      <c r="N27" s="2"/>
      <c r="O27" s="12" t="s">
        <v>33</v>
      </c>
      <c r="P27" s="10">
        <v>57.333333333333336</v>
      </c>
      <c r="Q27" s="10">
        <v>28.333333333333332</v>
      </c>
      <c r="R27" s="10"/>
      <c r="S27" s="10">
        <v>104.33333333333333</v>
      </c>
      <c r="T27" s="10"/>
      <c r="V27" s="12" t="s">
        <v>33</v>
      </c>
      <c r="W27" s="13">
        <f t="shared" si="2"/>
        <v>38.3536178215302</v>
      </c>
      <c r="X27" s="13">
        <f t="shared" si="3"/>
        <v>63.333333333333336</v>
      </c>
      <c r="Y27" s="14">
        <f t="shared" si="4"/>
        <v>138.50642426353252</v>
      </c>
    </row>
    <row r="28" spans="1:25" x14ac:dyDescent="0.2">
      <c r="A28" s="12" t="s">
        <v>34</v>
      </c>
      <c r="B28" s="12">
        <v>27</v>
      </c>
      <c r="C28" s="12">
        <v>15</v>
      </c>
      <c r="D28" s="12">
        <v>25</v>
      </c>
      <c r="E28" s="12">
        <v>92</v>
      </c>
      <c r="F28" s="12">
        <v>39</v>
      </c>
      <c r="H28" s="12" t="s">
        <v>34</v>
      </c>
      <c r="I28" s="10">
        <f t="shared" si="5"/>
        <v>27.666666666666668</v>
      </c>
      <c r="J28" s="10">
        <f t="shared" si="6"/>
        <v>17.666666666666668</v>
      </c>
      <c r="K28" s="10">
        <f t="shared" si="7"/>
        <v>25</v>
      </c>
      <c r="L28" s="10">
        <f t="shared" si="8"/>
        <v>84.666666666666671</v>
      </c>
      <c r="M28" s="10">
        <f t="shared" si="9"/>
        <v>44.333333333333336</v>
      </c>
      <c r="N28" s="2"/>
      <c r="O28" s="12" t="s">
        <v>34</v>
      </c>
      <c r="P28" s="10">
        <v>57</v>
      </c>
      <c r="Q28" s="10">
        <v>29.333333333333332</v>
      </c>
      <c r="R28" s="10"/>
      <c r="S28" s="10">
        <v>94</v>
      </c>
      <c r="T28" s="10"/>
      <c r="V28" s="12" t="s">
        <v>34</v>
      </c>
      <c r="W28" s="13">
        <f t="shared" si="2"/>
        <v>32.445395724258091</v>
      </c>
      <c r="X28" s="13">
        <f t="shared" si="3"/>
        <v>60.111111111111107</v>
      </c>
      <c r="Y28" s="14">
        <f t="shared" si="4"/>
        <v>123.70408673065697</v>
      </c>
    </row>
    <row r="29" spans="1:25" x14ac:dyDescent="0.2">
      <c r="A29" s="12" t="s">
        <v>35</v>
      </c>
      <c r="B29" s="12">
        <v>31</v>
      </c>
      <c r="C29" s="12">
        <v>16</v>
      </c>
      <c r="D29" s="12">
        <v>26</v>
      </c>
      <c r="E29" s="12">
        <v>114</v>
      </c>
      <c r="F29" s="12">
        <v>33</v>
      </c>
      <c r="H29" s="12" t="s">
        <v>35</v>
      </c>
      <c r="I29" s="10">
        <f t="shared" si="5"/>
        <v>35.333333333333336</v>
      </c>
      <c r="J29" s="10">
        <f t="shared" si="6"/>
        <v>18</v>
      </c>
      <c r="K29" s="10">
        <f t="shared" si="7"/>
        <v>23.333333333333332</v>
      </c>
      <c r="L29" s="10">
        <f t="shared" si="8"/>
        <v>111.66666666666667</v>
      </c>
      <c r="M29" s="10">
        <f t="shared" si="9"/>
        <v>48.666666666666664</v>
      </c>
      <c r="N29" s="2"/>
      <c r="O29" s="12" t="s">
        <v>35</v>
      </c>
      <c r="P29" s="10">
        <v>61</v>
      </c>
      <c r="Q29" s="10">
        <v>35</v>
      </c>
      <c r="R29" s="10"/>
      <c r="S29" s="10">
        <v>74</v>
      </c>
      <c r="T29" s="10"/>
      <c r="V29" s="12" t="s">
        <v>35</v>
      </c>
      <c r="W29" s="13">
        <f t="shared" si="2"/>
        <v>19.857828011475299</v>
      </c>
      <c r="X29" s="13">
        <f t="shared" si="3"/>
        <v>56.666666666666664</v>
      </c>
      <c r="Y29" s="14">
        <f t="shared" si="4"/>
        <v>95.588009569158245</v>
      </c>
    </row>
    <row r="30" spans="1:25" x14ac:dyDescent="0.2">
      <c r="A30" s="12" t="s">
        <v>36</v>
      </c>
      <c r="B30" s="12">
        <v>48</v>
      </c>
      <c r="C30" s="12">
        <v>23</v>
      </c>
      <c r="D30" s="12">
        <v>19</v>
      </c>
      <c r="E30" s="12">
        <v>129</v>
      </c>
      <c r="F30" s="12">
        <v>41</v>
      </c>
      <c r="H30" s="12" t="s">
        <v>36</v>
      </c>
      <c r="I30" s="10">
        <f t="shared" si="5"/>
        <v>40.666666666666664</v>
      </c>
      <c r="J30" s="10">
        <f t="shared" si="6"/>
        <v>18</v>
      </c>
      <c r="K30" s="10">
        <f t="shared" si="7"/>
        <v>19</v>
      </c>
      <c r="L30" s="10">
        <f t="shared" si="8"/>
        <v>124</v>
      </c>
      <c r="M30" s="10">
        <f t="shared" si="9"/>
        <v>37.333333333333336</v>
      </c>
      <c r="N30" s="2"/>
      <c r="O30" s="12" t="s">
        <v>36</v>
      </c>
      <c r="P30" s="10">
        <v>63.666666666666664</v>
      </c>
      <c r="Q30" s="10">
        <v>37.333333333333336</v>
      </c>
      <c r="R30" s="10"/>
      <c r="S30" s="10">
        <v>63</v>
      </c>
      <c r="T30" s="10"/>
      <c r="V30" s="12" t="s">
        <v>36</v>
      </c>
      <c r="W30" s="13">
        <f t="shared" si="2"/>
        <v>15.014807506073607</v>
      </c>
      <c r="X30" s="13">
        <f t="shared" si="3"/>
        <v>54.666666666666664</v>
      </c>
      <c r="Y30" s="14">
        <f t="shared" si="4"/>
        <v>84.095689378570938</v>
      </c>
    </row>
    <row r="31" spans="1:25" x14ac:dyDescent="0.2">
      <c r="A31" s="12" t="s">
        <v>37</v>
      </c>
      <c r="B31" s="12">
        <v>43</v>
      </c>
      <c r="C31" s="12">
        <v>15</v>
      </c>
      <c r="D31" s="12">
        <v>12</v>
      </c>
      <c r="E31" s="12">
        <v>129</v>
      </c>
      <c r="F31" s="12">
        <v>32</v>
      </c>
      <c r="H31" s="12" t="s">
        <v>37</v>
      </c>
      <c r="I31" s="10">
        <f t="shared" si="5"/>
        <v>46.666666666666664</v>
      </c>
      <c r="J31" s="10">
        <f t="shared" si="6"/>
        <v>22</v>
      </c>
      <c r="K31" s="10">
        <f t="shared" si="7"/>
        <v>15.666666666666666</v>
      </c>
      <c r="L31" s="10">
        <f t="shared" si="8"/>
        <v>145.66666666666666</v>
      </c>
      <c r="M31" s="10">
        <f t="shared" si="9"/>
        <v>42</v>
      </c>
      <c r="N31" s="2"/>
      <c r="O31" s="12" t="s">
        <v>37</v>
      </c>
      <c r="P31" s="10">
        <v>75</v>
      </c>
      <c r="Q31" s="10">
        <v>34.666666666666664</v>
      </c>
      <c r="R31" s="10"/>
      <c r="S31" s="10">
        <v>60.666666666666664</v>
      </c>
      <c r="T31" s="10"/>
      <c r="V31" s="12" t="s">
        <v>37</v>
      </c>
      <c r="W31" s="13">
        <f t="shared" si="2"/>
        <v>20.445954050546</v>
      </c>
      <c r="X31" s="13">
        <f t="shared" si="3"/>
        <v>56.777777777777771</v>
      </c>
      <c r="Y31" s="14">
        <f t="shared" si="4"/>
        <v>96.851847716847928</v>
      </c>
    </row>
    <row r="32" spans="1:25" x14ac:dyDescent="0.2">
      <c r="A32" s="12" t="s">
        <v>38</v>
      </c>
      <c r="B32" s="12">
        <v>49</v>
      </c>
      <c r="C32" s="12">
        <v>28</v>
      </c>
      <c r="D32" s="12">
        <v>16</v>
      </c>
      <c r="E32" s="12">
        <v>179</v>
      </c>
      <c r="F32" s="12">
        <v>31</v>
      </c>
      <c r="H32" s="12" t="s">
        <v>38</v>
      </c>
      <c r="I32" s="10">
        <f t="shared" si="5"/>
        <v>42</v>
      </c>
      <c r="J32" s="10">
        <f t="shared" si="6"/>
        <v>22</v>
      </c>
      <c r="K32" s="10">
        <f t="shared" si="7"/>
        <v>13.333333333333334</v>
      </c>
      <c r="L32" s="10">
        <f t="shared" si="8"/>
        <v>159.33333333333334</v>
      </c>
      <c r="M32" s="10">
        <f t="shared" si="9"/>
        <v>44.333333333333336</v>
      </c>
      <c r="N32" s="2"/>
      <c r="O32" s="12" t="s">
        <v>38</v>
      </c>
      <c r="P32" s="10">
        <v>92.333333333333329</v>
      </c>
      <c r="Q32" s="10">
        <v>33.333333333333336</v>
      </c>
      <c r="R32" s="10"/>
      <c r="S32" s="10">
        <v>78</v>
      </c>
      <c r="T32" s="10"/>
      <c r="V32" s="12" t="s">
        <v>38</v>
      </c>
      <c r="W32" s="13">
        <f t="shared" si="2"/>
        <v>30.772161541333524</v>
      </c>
      <c r="X32" s="13">
        <f t="shared" si="3"/>
        <v>67.888888888888886</v>
      </c>
      <c r="Y32" s="14">
        <f t="shared" si="4"/>
        <v>128.20232550990261</v>
      </c>
    </row>
    <row r="33" spans="1:25" x14ac:dyDescent="0.2">
      <c r="A33" s="12" t="s">
        <v>39</v>
      </c>
      <c r="B33" s="12">
        <v>34</v>
      </c>
      <c r="C33" s="12">
        <v>23</v>
      </c>
      <c r="D33" s="12">
        <v>12</v>
      </c>
      <c r="E33" s="12">
        <v>170</v>
      </c>
      <c r="F33" s="12">
        <v>51</v>
      </c>
      <c r="H33" s="12" t="s">
        <v>39</v>
      </c>
      <c r="I33" s="10">
        <f t="shared" si="5"/>
        <v>47</v>
      </c>
      <c r="J33" s="10">
        <f t="shared" si="6"/>
        <v>25.666666666666668</v>
      </c>
      <c r="K33" s="10">
        <f t="shared" si="7"/>
        <v>12.666666666666666</v>
      </c>
      <c r="L33" s="10">
        <f t="shared" si="8"/>
        <v>151.66666666666666</v>
      </c>
      <c r="M33" s="10">
        <f t="shared" si="9"/>
        <v>46.666666666666664</v>
      </c>
      <c r="N33" s="2"/>
      <c r="O33" s="12" t="s">
        <v>39</v>
      </c>
      <c r="P33" s="10">
        <v>94.666666666666671</v>
      </c>
      <c r="Q33" s="10">
        <v>41.666666666666664</v>
      </c>
      <c r="R33" s="10"/>
      <c r="S33" s="10">
        <v>100.66666666666667</v>
      </c>
      <c r="T33" s="10"/>
      <c r="V33" s="12" t="s">
        <v>39</v>
      </c>
      <c r="W33" s="13">
        <f t="shared" si="2"/>
        <v>32.470499431535323</v>
      </c>
      <c r="X33" s="13">
        <f t="shared" si="3"/>
        <v>79</v>
      </c>
      <c r="Y33" s="14">
        <f t="shared" si="4"/>
        <v>142.64217888580924</v>
      </c>
    </row>
    <row r="34" spans="1:25" x14ac:dyDescent="0.2">
      <c r="A34" s="12" t="s">
        <v>40</v>
      </c>
      <c r="B34" s="12">
        <v>58</v>
      </c>
      <c r="C34" s="12">
        <v>26</v>
      </c>
      <c r="D34" s="12">
        <v>10</v>
      </c>
      <c r="E34" s="12">
        <v>106</v>
      </c>
      <c r="F34" s="12">
        <v>50</v>
      </c>
      <c r="H34" s="12" t="s">
        <v>40</v>
      </c>
      <c r="I34" s="10">
        <f t="shared" si="5"/>
        <v>46.666666666666664</v>
      </c>
      <c r="J34" s="10">
        <f t="shared" si="6"/>
        <v>27.666666666666668</v>
      </c>
      <c r="K34" s="10">
        <f t="shared" si="7"/>
        <v>9.3333333333333339</v>
      </c>
      <c r="L34" s="10">
        <f t="shared" si="8"/>
        <v>129.33333333333334</v>
      </c>
      <c r="M34" s="10">
        <f t="shared" si="9"/>
        <v>44</v>
      </c>
      <c r="N34" s="2"/>
      <c r="O34" s="12" t="s">
        <v>40</v>
      </c>
      <c r="P34" s="10">
        <v>97.333333333333329</v>
      </c>
      <c r="Q34" s="10">
        <v>49.666666666666664</v>
      </c>
      <c r="R34" s="10"/>
      <c r="S34" s="10">
        <v>123.66666666666667</v>
      </c>
      <c r="T34" s="10"/>
      <c r="V34" s="12" t="s">
        <v>40</v>
      </c>
      <c r="W34" s="13">
        <f t="shared" si="2"/>
        <v>37.509011262974198</v>
      </c>
      <c r="X34" s="13">
        <f t="shared" si="3"/>
        <v>90.222222222222229</v>
      </c>
      <c r="Y34" s="14">
        <f t="shared" si="4"/>
        <v>163.73988429765166</v>
      </c>
    </row>
    <row r="35" spans="1:25" x14ac:dyDescent="0.2">
      <c r="A35" s="12" t="s">
        <v>41</v>
      </c>
      <c r="B35" s="12">
        <v>48</v>
      </c>
      <c r="C35" s="12">
        <v>34</v>
      </c>
      <c r="D35" s="12">
        <v>6</v>
      </c>
      <c r="E35" s="12">
        <v>112</v>
      </c>
      <c r="F35" s="12">
        <v>49</v>
      </c>
      <c r="H35" s="12" t="s">
        <v>41</v>
      </c>
      <c r="I35" s="10">
        <f t="shared" si="5"/>
        <v>45</v>
      </c>
      <c r="J35" s="10">
        <f t="shared" si="6"/>
        <v>29</v>
      </c>
      <c r="K35" s="10">
        <f t="shared" si="7"/>
        <v>6.666666666666667</v>
      </c>
      <c r="L35" s="10">
        <f t="shared" si="8"/>
        <v>104.33333333333333</v>
      </c>
      <c r="M35" s="10">
        <f t="shared" si="9"/>
        <v>47</v>
      </c>
      <c r="N35" s="2"/>
      <c r="O35" s="12" t="s">
        <v>41</v>
      </c>
      <c r="P35" s="10">
        <v>87.666666666666671</v>
      </c>
      <c r="Q35" s="10">
        <v>54.333333333333336</v>
      </c>
      <c r="R35" s="10"/>
      <c r="S35" s="10">
        <v>146.33333333333334</v>
      </c>
      <c r="T35" s="10"/>
      <c r="V35" s="12" t="s">
        <v>41</v>
      </c>
      <c r="W35" s="13">
        <f t="shared" si="2"/>
        <v>46.577692960058464</v>
      </c>
      <c r="X35" s="13">
        <f t="shared" si="3"/>
        <v>96.111111111111128</v>
      </c>
      <c r="Y35" s="14">
        <f t="shared" si="4"/>
        <v>187.40338931282571</v>
      </c>
    </row>
    <row r="36" spans="1:25" x14ac:dyDescent="0.2">
      <c r="A36" s="12" t="s">
        <v>42</v>
      </c>
      <c r="B36" s="12">
        <v>29</v>
      </c>
      <c r="C36" s="12">
        <v>27</v>
      </c>
      <c r="D36" s="12">
        <v>4</v>
      </c>
      <c r="E36" s="12">
        <v>95</v>
      </c>
      <c r="F36" s="12">
        <v>51</v>
      </c>
      <c r="H36" s="12" t="s">
        <v>42</v>
      </c>
      <c r="I36" s="10">
        <f t="shared" si="5"/>
        <v>39.666666666666664</v>
      </c>
      <c r="J36" s="10">
        <f t="shared" si="6"/>
        <v>29.333333333333332</v>
      </c>
      <c r="K36" s="10">
        <f t="shared" si="7"/>
        <v>5.333333333333333</v>
      </c>
      <c r="L36" s="10">
        <f t="shared" si="8"/>
        <v>94</v>
      </c>
      <c r="M36" s="10">
        <f t="shared" si="9"/>
        <v>37</v>
      </c>
      <c r="N36" s="2"/>
      <c r="O36" s="12" t="s">
        <v>42</v>
      </c>
      <c r="P36" s="10">
        <v>96</v>
      </c>
      <c r="Q36" s="10">
        <v>67.666666666666671</v>
      </c>
      <c r="R36" s="10"/>
      <c r="S36" s="10">
        <v>167.66666666666666</v>
      </c>
      <c r="T36" s="10"/>
      <c r="V36" s="12" t="s">
        <v>42</v>
      </c>
      <c r="W36" s="13">
        <f t="shared" si="2"/>
        <v>51.541065971528745</v>
      </c>
      <c r="X36" s="13">
        <f t="shared" si="3"/>
        <v>110.44444444444446</v>
      </c>
      <c r="Y36" s="14">
        <f t="shared" si="4"/>
        <v>211.46493374864079</v>
      </c>
    </row>
    <row r="37" spans="1:25" x14ac:dyDescent="0.2">
      <c r="A37" s="12" t="s">
        <v>43</v>
      </c>
      <c r="B37" s="12">
        <v>42</v>
      </c>
      <c r="C37" s="12">
        <v>27</v>
      </c>
      <c r="D37" s="12">
        <v>6</v>
      </c>
      <c r="E37" s="12">
        <v>75</v>
      </c>
      <c r="F37" s="12">
        <v>28</v>
      </c>
      <c r="H37" s="12" t="s">
        <v>43</v>
      </c>
      <c r="I37" s="10">
        <f t="shared" si="5"/>
        <v>32.333333333333336</v>
      </c>
      <c r="J37" s="10">
        <f t="shared" si="6"/>
        <v>24.333333333333332</v>
      </c>
      <c r="K37" s="10">
        <f t="shared" si="7"/>
        <v>5.333333333333333</v>
      </c>
      <c r="L37" s="10">
        <f t="shared" si="8"/>
        <v>74</v>
      </c>
      <c r="M37" s="10">
        <f t="shared" si="9"/>
        <v>24.333333333333332</v>
      </c>
      <c r="N37" s="2"/>
      <c r="O37" s="12" t="s">
        <v>43</v>
      </c>
      <c r="P37" s="10">
        <v>114</v>
      </c>
      <c r="Q37" s="10">
        <v>89.666666666666671</v>
      </c>
      <c r="R37" s="10"/>
      <c r="S37" s="10">
        <v>170.66666666666666</v>
      </c>
      <c r="T37" s="10"/>
      <c r="V37" s="12" t="s">
        <v>43</v>
      </c>
      <c r="W37" s="13">
        <f t="shared" si="2"/>
        <v>41.561645424241384</v>
      </c>
      <c r="X37" s="13">
        <f t="shared" si="3"/>
        <v>124.77777777777779</v>
      </c>
      <c r="Y37" s="14">
        <f t="shared" si="4"/>
        <v>206.23860280929091</v>
      </c>
    </row>
    <row r="38" spans="1:25" x14ac:dyDescent="0.2">
      <c r="A38" s="12" t="s">
        <v>44</v>
      </c>
      <c r="B38" s="12">
        <v>26</v>
      </c>
      <c r="C38" s="12">
        <v>19</v>
      </c>
      <c r="D38" s="12">
        <v>6</v>
      </c>
      <c r="E38" s="12">
        <v>52</v>
      </c>
      <c r="F38" s="12">
        <v>14</v>
      </c>
      <c r="H38" s="12" t="s">
        <v>44</v>
      </c>
      <c r="I38" s="10">
        <f t="shared" si="5"/>
        <v>37</v>
      </c>
      <c r="J38" s="10">
        <f t="shared" si="6"/>
        <v>28.666666666666668</v>
      </c>
      <c r="K38" s="10">
        <f t="shared" si="7"/>
        <v>4</v>
      </c>
      <c r="L38" s="10">
        <f t="shared" si="8"/>
        <v>63</v>
      </c>
      <c r="M38" s="10">
        <f t="shared" si="9"/>
        <v>28</v>
      </c>
      <c r="N38" s="2"/>
      <c r="O38" s="12" t="s">
        <v>44</v>
      </c>
      <c r="P38" s="10">
        <v>126.33333333333333</v>
      </c>
      <c r="Q38" s="10">
        <v>116.33333333333333</v>
      </c>
      <c r="R38" s="10"/>
      <c r="S38" s="10">
        <v>189.33333333333334</v>
      </c>
      <c r="T38" s="10"/>
      <c r="V38" s="12" t="s">
        <v>44</v>
      </c>
      <c r="W38" s="13">
        <f t="shared" si="2"/>
        <v>39.576929306520682</v>
      </c>
      <c r="X38" s="13">
        <f t="shared" si="3"/>
        <v>144</v>
      </c>
      <c r="Y38" s="14">
        <f t="shared" si="4"/>
        <v>221.57078144078054</v>
      </c>
    </row>
    <row r="39" spans="1:25" x14ac:dyDescent="0.2">
      <c r="A39" s="12" t="s">
        <v>45</v>
      </c>
      <c r="B39" s="12">
        <v>43</v>
      </c>
      <c r="C39" s="12">
        <v>40</v>
      </c>
      <c r="D39" s="12">
        <v>0</v>
      </c>
      <c r="E39" s="12">
        <v>62</v>
      </c>
      <c r="F39" s="12">
        <v>19</v>
      </c>
      <c r="H39" s="12" t="s">
        <v>45</v>
      </c>
      <c r="I39" s="10">
        <f t="shared" si="5"/>
        <v>40.666666666666664</v>
      </c>
      <c r="J39" s="10">
        <f t="shared" si="6"/>
        <v>28.333333333333332</v>
      </c>
      <c r="K39" s="10">
        <f t="shared" si="7"/>
        <v>2</v>
      </c>
      <c r="L39" s="10">
        <f t="shared" si="8"/>
        <v>60.666666666666664</v>
      </c>
      <c r="M39" s="10">
        <f t="shared" si="9"/>
        <v>35.333333333333336</v>
      </c>
      <c r="N39" s="2"/>
      <c r="O39" s="12" t="s">
        <v>45</v>
      </c>
      <c r="P39" s="10">
        <v>131.33333333333334</v>
      </c>
      <c r="Q39" s="10">
        <v>126.66666666666667</v>
      </c>
      <c r="R39" s="10"/>
      <c r="S39" s="10">
        <v>244.66666666666666</v>
      </c>
      <c r="T39" s="10"/>
      <c r="V39" s="12" t="s">
        <v>45</v>
      </c>
      <c r="W39" s="13">
        <f t="shared" si="2"/>
        <v>66.820932626214045</v>
      </c>
      <c r="X39" s="13">
        <f t="shared" si="3"/>
        <v>167.55555555555554</v>
      </c>
      <c r="Y39" s="14">
        <f t="shared" si="4"/>
        <v>298.52458350293506</v>
      </c>
    </row>
    <row r="40" spans="1:25" x14ac:dyDescent="0.2">
      <c r="A40" s="12" t="s">
        <v>46</v>
      </c>
      <c r="B40" s="12">
        <v>53</v>
      </c>
      <c r="C40" s="12">
        <v>26</v>
      </c>
      <c r="D40" s="12">
        <v>0</v>
      </c>
      <c r="E40" s="12">
        <v>68</v>
      </c>
      <c r="F40" s="12">
        <v>37</v>
      </c>
      <c r="H40" s="12" t="s">
        <v>46</v>
      </c>
      <c r="I40" s="10">
        <f t="shared" si="5"/>
        <v>57.333333333333336</v>
      </c>
      <c r="J40" s="10">
        <f t="shared" si="6"/>
        <v>28.333333333333332</v>
      </c>
      <c r="K40" s="10">
        <f t="shared" si="7"/>
        <v>2.3333333333333335</v>
      </c>
      <c r="L40" s="10">
        <f t="shared" si="8"/>
        <v>78</v>
      </c>
      <c r="M40" s="10">
        <f t="shared" si="9"/>
        <v>36.333333333333336</v>
      </c>
      <c r="N40" s="2"/>
      <c r="O40" s="12" t="s">
        <v>46</v>
      </c>
      <c r="P40" s="10">
        <v>143.33333333333334</v>
      </c>
      <c r="Q40" s="10">
        <v>166.33333333333334</v>
      </c>
      <c r="R40" s="10"/>
      <c r="S40" s="10">
        <v>369.33333333333331</v>
      </c>
      <c r="T40" s="10"/>
      <c r="V40" s="12" t="s">
        <v>46</v>
      </c>
      <c r="W40" s="13">
        <f t="shared" si="2"/>
        <v>124.37443467208197</v>
      </c>
      <c r="X40" s="13">
        <f t="shared" si="3"/>
        <v>226.33333333333334</v>
      </c>
      <c r="Y40" s="14">
        <f t="shared" si="4"/>
        <v>470.107225290614</v>
      </c>
    </row>
    <row r="41" spans="1:25" x14ac:dyDescent="0.2">
      <c r="A41" s="12" t="s">
        <v>47</v>
      </c>
      <c r="B41" s="12">
        <v>76</v>
      </c>
      <c r="C41" s="12">
        <v>19</v>
      </c>
      <c r="D41" s="12">
        <v>7</v>
      </c>
      <c r="E41" s="12">
        <v>104</v>
      </c>
      <c r="F41" s="12">
        <v>23</v>
      </c>
      <c r="H41" s="12" t="s">
        <v>47</v>
      </c>
      <c r="I41" s="10">
        <f t="shared" si="5"/>
        <v>57</v>
      </c>
      <c r="J41" s="10">
        <f t="shared" si="6"/>
        <v>29.333333333333332</v>
      </c>
      <c r="K41" s="10">
        <f t="shared" si="7"/>
        <v>3</v>
      </c>
      <c r="L41" s="10">
        <f t="shared" si="8"/>
        <v>100.66666666666667</v>
      </c>
      <c r="M41" s="10">
        <f t="shared" si="9"/>
        <v>34</v>
      </c>
      <c r="N41" s="2"/>
      <c r="O41" s="12" t="s">
        <v>47</v>
      </c>
      <c r="P41" s="10">
        <v>158.33333333333334</v>
      </c>
      <c r="Q41" s="10">
        <v>199</v>
      </c>
      <c r="R41" s="10"/>
      <c r="S41" s="10">
        <v>437.33333333333331</v>
      </c>
      <c r="T41" s="10"/>
      <c r="V41" s="12" t="s">
        <v>47</v>
      </c>
      <c r="W41" s="13">
        <f t="shared" si="2"/>
        <v>150.71914032152395</v>
      </c>
      <c r="X41" s="13">
        <f t="shared" si="3"/>
        <v>264.88888888888891</v>
      </c>
      <c r="Y41" s="14">
        <f t="shared" si="4"/>
        <v>560.29840391907578</v>
      </c>
    </row>
    <row r="42" spans="1:25" x14ac:dyDescent="0.2">
      <c r="A42" s="12" t="s">
        <v>48</v>
      </c>
      <c r="B42" s="12">
        <v>42</v>
      </c>
      <c r="C42" s="12">
        <v>43</v>
      </c>
      <c r="D42" s="12">
        <v>2</v>
      </c>
      <c r="E42" s="12">
        <v>130</v>
      </c>
      <c r="F42" s="12">
        <v>28</v>
      </c>
      <c r="H42" s="12" t="s">
        <v>48</v>
      </c>
      <c r="I42" s="10">
        <f t="shared" si="5"/>
        <v>61</v>
      </c>
      <c r="J42" s="10">
        <f t="shared" si="6"/>
        <v>35</v>
      </c>
      <c r="K42" s="10">
        <f t="shared" si="7"/>
        <v>5</v>
      </c>
      <c r="L42" s="10">
        <f t="shared" si="8"/>
        <v>123.66666666666667</v>
      </c>
      <c r="M42" s="10">
        <f t="shared" si="9"/>
        <v>23.666666666666668</v>
      </c>
      <c r="N42" s="2"/>
      <c r="O42" s="12" t="s">
        <v>48</v>
      </c>
      <c r="P42" s="10">
        <v>171.33333333333334</v>
      </c>
      <c r="Q42" s="10">
        <v>239.33333333333334</v>
      </c>
      <c r="R42" s="10">
        <v>90.333333333333329</v>
      </c>
      <c r="S42" s="10">
        <v>460</v>
      </c>
      <c r="T42" s="10">
        <v>121.66666666666667</v>
      </c>
      <c r="V42" s="12" t="s">
        <v>48</v>
      </c>
      <c r="W42" s="13">
        <f t="shared" si="2"/>
        <v>147.27951505744289</v>
      </c>
      <c r="X42" s="13">
        <f t="shared" si="3"/>
        <v>216.53333333333336</v>
      </c>
      <c r="Y42" s="14">
        <f t="shared" si="4"/>
        <v>505.20118284592144</v>
      </c>
    </row>
    <row r="43" spans="1:25" x14ac:dyDescent="0.2">
      <c r="A43" s="12" t="s">
        <v>49</v>
      </c>
      <c r="B43" s="12">
        <v>65</v>
      </c>
      <c r="C43" s="12">
        <v>43</v>
      </c>
      <c r="D43" s="12">
        <v>6</v>
      </c>
      <c r="E43" s="12">
        <v>137</v>
      </c>
      <c r="F43" s="12">
        <v>15</v>
      </c>
      <c r="H43" s="12" t="s">
        <v>49</v>
      </c>
      <c r="I43" s="10">
        <f t="shared" si="5"/>
        <v>63.666666666666664</v>
      </c>
      <c r="J43" s="10">
        <f t="shared" si="6"/>
        <v>37.333333333333336</v>
      </c>
      <c r="K43" s="10">
        <f t="shared" si="7"/>
        <v>2.6666666666666665</v>
      </c>
      <c r="L43" s="10">
        <f t="shared" si="8"/>
        <v>146.33333333333334</v>
      </c>
      <c r="M43" s="10">
        <f t="shared" si="9"/>
        <v>14.333333333333334</v>
      </c>
      <c r="N43" s="2"/>
      <c r="O43" s="12" t="s">
        <v>49</v>
      </c>
      <c r="P43" s="10">
        <v>168</v>
      </c>
      <c r="Q43" s="10">
        <v>233.66666666666666</v>
      </c>
      <c r="R43" s="10">
        <v>50.333333333333336</v>
      </c>
      <c r="S43" s="10">
        <v>453</v>
      </c>
      <c r="T43" s="10">
        <v>91</v>
      </c>
      <c r="V43" s="12" t="s">
        <v>49</v>
      </c>
      <c r="W43" s="13">
        <f t="shared" si="2"/>
        <v>158.464787536187</v>
      </c>
      <c r="X43" s="13">
        <f t="shared" si="3"/>
        <v>199.2</v>
      </c>
      <c r="Y43" s="14">
        <f t="shared" si="4"/>
        <v>509.79098357092653</v>
      </c>
    </row>
    <row r="44" spans="1:25" x14ac:dyDescent="0.2">
      <c r="A44" s="12" t="s">
        <v>50</v>
      </c>
      <c r="B44" s="12">
        <v>84</v>
      </c>
      <c r="C44" s="12">
        <v>26</v>
      </c>
      <c r="D44" s="12">
        <v>0</v>
      </c>
      <c r="E44" s="12">
        <v>172</v>
      </c>
      <c r="F44" s="12">
        <v>14</v>
      </c>
      <c r="H44" s="12" t="s">
        <v>50</v>
      </c>
      <c r="I44" s="10">
        <f t="shared" si="5"/>
        <v>75</v>
      </c>
      <c r="J44" s="10">
        <f t="shared" si="6"/>
        <v>34.666666666666664</v>
      </c>
      <c r="K44" s="10">
        <f t="shared" si="7"/>
        <v>2</v>
      </c>
      <c r="L44" s="10">
        <f t="shared" si="8"/>
        <v>167.66666666666666</v>
      </c>
      <c r="M44" s="10">
        <f t="shared" si="9"/>
        <v>18</v>
      </c>
      <c r="N44" s="2"/>
      <c r="O44" s="12" t="s">
        <v>50</v>
      </c>
      <c r="P44" s="10">
        <v>150</v>
      </c>
      <c r="Q44" s="10">
        <v>224.33333333333334</v>
      </c>
      <c r="R44" s="10">
        <v>69.333333333333329</v>
      </c>
      <c r="S44" s="10">
        <v>446</v>
      </c>
      <c r="T44" s="10">
        <v>60.5</v>
      </c>
      <c r="V44" s="12" t="s">
        <v>50</v>
      </c>
      <c r="W44" s="13">
        <f t="shared" si="2"/>
        <v>157.83335093276915</v>
      </c>
      <c r="X44" s="13">
        <f t="shared" si="3"/>
        <v>190.03333333333336</v>
      </c>
      <c r="Y44" s="14">
        <f t="shared" si="4"/>
        <v>499.38670116156089</v>
      </c>
    </row>
    <row r="45" spans="1:25" x14ac:dyDescent="0.2">
      <c r="A45" s="12" t="s">
        <v>51</v>
      </c>
      <c r="B45" s="12">
        <v>76</v>
      </c>
      <c r="C45" s="12">
        <v>35</v>
      </c>
      <c r="D45" s="12">
        <v>0</v>
      </c>
      <c r="E45" s="12">
        <v>194</v>
      </c>
      <c r="F45" s="12">
        <v>21</v>
      </c>
      <c r="H45" s="12" t="s">
        <v>51</v>
      </c>
      <c r="I45" s="10">
        <f t="shared" si="5"/>
        <v>92.333333333333329</v>
      </c>
      <c r="J45" s="10">
        <f t="shared" si="6"/>
        <v>33.333333333333336</v>
      </c>
      <c r="K45" s="10">
        <f t="shared" si="7"/>
        <v>0.33333333333333331</v>
      </c>
      <c r="L45" s="10">
        <f t="shared" si="8"/>
        <v>170.66666666666666</v>
      </c>
      <c r="M45" s="10">
        <f t="shared" si="9"/>
        <v>24.666666666666668</v>
      </c>
      <c r="N45" s="2"/>
      <c r="O45" s="12" t="s">
        <v>51</v>
      </c>
      <c r="P45" s="10">
        <v>133.33333333333334</v>
      </c>
      <c r="Q45" s="10">
        <v>227.66666666666666</v>
      </c>
      <c r="R45" s="10">
        <v>52.666666666666664</v>
      </c>
      <c r="S45" s="10">
        <v>447.33333333333331</v>
      </c>
      <c r="T45" s="10">
        <v>66.5</v>
      </c>
      <c r="V45" s="12" t="s">
        <v>51</v>
      </c>
      <c r="W45" s="13">
        <f t="shared" si="2"/>
        <v>161.91184158190666</v>
      </c>
      <c r="X45" s="13">
        <f t="shared" si="3"/>
        <v>185.5</v>
      </c>
      <c r="Y45" s="14">
        <f t="shared" si="4"/>
        <v>502.84720950053702</v>
      </c>
    </row>
    <row r="46" spans="1:25" x14ac:dyDescent="0.2">
      <c r="A46" s="12" t="s">
        <v>52</v>
      </c>
      <c r="B46" s="12">
        <v>117</v>
      </c>
      <c r="C46" s="12">
        <v>39</v>
      </c>
      <c r="D46" s="12">
        <v>1</v>
      </c>
      <c r="E46" s="12">
        <v>146</v>
      </c>
      <c r="F46" s="12">
        <v>16</v>
      </c>
      <c r="H46" s="12" t="s">
        <v>52</v>
      </c>
      <c r="I46" s="10">
        <f t="shared" si="5"/>
        <v>94.666666666666671</v>
      </c>
      <c r="J46" s="10">
        <f t="shared" si="6"/>
        <v>41.666666666666664</v>
      </c>
      <c r="K46" s="10">
        <f t="shared" si="7"/>
        <v>2.3333333333333335</v>
      </c>
      <c r="L46" s="10">
        <f t="shared" si="8"/>
        <v>189.33333333333334</v>
      </c>
      <c r="M46" s="10">
        <f t="shared" si="9"/>
        <v>21</v>
      </c>
      <c r="N46" s="2"/>
      <c r="O46" s="12" t="s">
        <v>52</v>
      </c>
      <c r="P46" s="10">
        <v>134</v>
      </c>
      <c r="Q46" s="10">
        <v>152</v>
      </c>
      <c r="R46" s="10">
        <v>31</v>
      </c>
      <c r="S46" s="10">
        <v>428.66666666666669</v>
      </c>
      <c r="T46" s="10">
        <v>81</v>
      </c>
      <c r="V46" s="12" t="s">
        <v>52</v>
      </c>
      <c r="W46" s="13">
        <f t="shared" si="2"/>
        <v>154.6460115518305</v>
      </c>
      <c r="X46" s="13">
        <f t="shared" si="3"/>
        <v>165.33333333333334</v>
      </c>
      <c r="Y46" s="14">
        <f t="shared" si="4"/>
        <v>468.43951597492116</v>
      </c>
    </row>
    <row r="47" spans="1:25" x14ac:dyDescent="0.2">
      <c r="A47" s="12" t="s">
        <v>53</v>
      </c>
      <c r="B47" s="12">
        <v>91</v>
      </c>
      <c r="C47" s="12">
        <v>51</v>
      </c>
      <c r="D47" s="12">
        <v>6</v>
      </c>
      <c r="E47" s="12">
        <v>228</v>
      </c>
      <c r="F47" s="12">
        <v>24</v>
      </c>
      <c r="H47" s="12" t="s">
        <v>53</v>
      </c>
      <c r="I47" s="10">
        <f t="shared" si="5"/>
        <v>97.333333333333329</v>
      </c>
      <c r="J47" s="10">
        <f t="shared" si="6"/>
        <v>49.666666666666664</v>
      </c>
      <c r="K47" s="10">
        <f t="shared" si="7"/>
        <v>2.6666666666666665</v>
      </c>
      <c r="L47" s="10">
        <f t="shared" si="8"/>
        <v>244.66666666666666</v>
      </c>
      <c r="M47" s="10">
        <f t="shared" si="9"/>
        <v>23.666666666666668</v>
      </c>
      <c r="N47" s="2"/>
      <c r="O47" s="12" t="s">
        <v>53</v>
      </c>
      <c r="P47" s="10"/>
      <c r="Q47" s="10"/>
      <c r="R47" s="10">
        <v>15</v>
      </c>
      <c r="S47" s="10">
        <v>443.33333333333331</v>
      </c>
      <c r="T47" s="10">
        <v>83.333333333333329</v>
      </c>
      <c r="V47" s="12" t="s">
        <v>53</v>
      </c>
      <c r="W47" s="13">
        <f t="shared" si="2"/>
        <v>230.12275307209734</v>
      </c>
      <c r="X47" s="13">
        <f t="shared" si="3"/>
        <v>180.55555555555554</v>
      </c>
      <c r="Y47" s="14">
        <f t="shared" si="4"/>
        <v>631.5961515768663</v>
      </c>
    </row>
    <row r="48" spans="1:25" x14ac:dyDescent="0.2">
      <c r="A48" s="12" t="s">
        <v>54</v>
      </c>
      <c r="B48" s="12">
        <v>84</v>
      </c>
      <c r="C48" s="12">
        <v>59</v>
      </c>
      <c r="D48" s="12">
        <v>1</v>
      </c>
      <c r="E48" s="12">
        <v>360</v>
      </c>
      <c r="F48" s="12">
        <v>19</v>
      </c>
      <c r="H48" s="12" t="s">
        <v>54</v>
      </c>
      <c r="I48" s="10">
        <f t="shared" si="5"/>
        <v>87.666666666666671</v>
      </c>
      <c r="J48" s="10">
        <f t="shared" si="6"/>
        <v>54.333333333333336</v>
      </c>
      <c r="K48" s="10">
        <f t="shared" si="7"/>
        <v>2.6666666666666665</v>
      </c>
      <c r="L48" s="10">
        <f t="shared" si="8"/>
        <v>369.33333333333331</v>
      </c>
      <c r="M48" s="10">
        <f t="shared" si="9"/>
        <v>21.333333333333332</v>
      </c>
      <c r="N48" s="2"/>
      <c r="O48" s="12" t="s">
        <v>54</v>
      </c>
      <c r="P48" s="10"/>
      <c r="Q48" s="10"/>
      <c r="R48" s="10">
        <v>15.666666666666666</v>
      </c>
      <c r="S48" s="10">
        <v>451.66666666666669</v>
      </c>
      <c r="T48" s="10">
        <v>97</v>
      </c>
      <c r="V48" s="12" t="s">
        <v>54</v>
      </c>
      <c r="W48" s="13">
        <f t="shared" si="2"/>
        <v>231.84030263508092</v>
      </c>
      <c r="X48" s="13">
        <f t="shared" si="3"/>
        <v>188.11111111111111</v>
      </c>
      <c r="Y48" s="14">
        <f t="shared" si="4"/>
        <v>642.51810427586975</v>
      </c>
    </row>
    <row r="49" spans="1:25" x14ac:dyDescent="0.2">
      <c r="A49" s="12" t="s">
        <v>55</v>
      </c>
      <c r="B49" s="12">
        <v>88</v>
      </c>
      <c r="C49" s="12">
        <v>53</v>
      </c>
      <c r="D49" s="12">
        <v>1</v>
      </c>
      <c r="E49" s="12">
        <v>520</v>
      </c>
      <c r="F49" s="12">
        <v>30</v>
      </c>
      <c r="H49" s="12" t="s">
        <v>55</v>
      </c>
      <c r="I49" s="10">
        <f t="shared" si="5"/>
        <v>96</v>
      </c>
      <c r="J49" s="10">
        <f t="shared" si="6"/>
        <v>67.666666666666671</v>
      </c>
      <c r="K49" s="10">
        <f t="shared" si="7"/>
        <v>3.6666666666666665</v>
      </c>
      <c r="L49" s="10">
        <f t="shared" si="8"/>
        <v>437.33333333333331</v>
      </c>
      <c r="M49" s="10">
        <f t="shared" si="9"/>
        <v>32</v>
      </c>
      <c r="N49" s="2"/>
      <c r="O49" s="12" t="s">
        <v>55</v>
      </c>
      <c r="P49" s="10"/>
      <c r="Q49" s="10"/>
      <c r="R49" s="10">
        <v>21</v>
      </c>
      <c r="S49" s="10">
        <v>409.66666666666669</v>
      </c>
      <c r="T49" s="10">
        <v>78.333333333333329</v>
      </c>
      <c r="V49" s="12" t="s">
        <v>55</v>
      </c>
      <c r="W49" s="13">
        <f t="shared" si="2"/>
        <v>209.81367395329073</v>
      </c>
      <c r="X49" s="13">
        <f t="shared" si="3"/>
        <v>169.66666666666666</v>
      </c>
      <c r="Y49" s="14">
        <f t="shared" si="4"/>
        <v>580.90146761511653</v>
      </c>
    </row>
    <row r="50" spans="1:25" x14ac:dyDescent="0.2">
      <c r="A50" s="12" t="s">
        <v>56</v>
      </c>
      <c r="B50" s="12">
        <v>116</v>
      </c>
      <c r="C50" s="12">
        <v>91</v>
      </c>
      <c r="D50" s="12">
        <v>9</v>
      </c>
      <c r="E50" s="12">
        <v>432</v>
      </c>
      <c r="F50" s="12">
        <v>52</v>
      </c>
      <c r="H50" s="12" t="s">
        <v>56</v>
      </c>
      <c r="I50" s="10">
        <f t="shared" si="5"/>
        <v>114</v>
      </c>
      <c r="J50" s="10">
        <f t="shared" si="6"/>
        <v>89.666666666666671</v>
      </c>
      <c r="K50" s="10">
        <f t="shared" si="7"/>
        <v>8</v>
      </c>
      <c r="L50" s="10">
        <f t="shared" si="8"/>
        <v>460</v>
      </c>
      <c r="M50" s="10">
        <f t="shared" si="9"/>
        <v>50</v>
      </c>
      <c r="N50" s="2"/>
      <c r="O50" s="12" t="s">
        <v>56</v>
      </c>
      <c r="P50" s="10"/>
      <c r="Q50" s="10"/>
      <c r="R50" s="10">
        <v>29.333333333333332</v>
      </c>
      <c r="S50" s="10">
        <v>315.33333333333331</v>
      </c>
      <c r="T50" s="10">
        <v>62</v>
      </c>
      <c r="V50" s="12" t="s">
        <v>56</v>
      </c>
      <c r="W50" s="13">
        <f t="shared" si="2"/>
        <v>156.54652603879398</v>
      </c>
      <c r="X50" s="13">
        <f t="shared" si="3"/>
        <v>135.55555555555554</v>
      </c>
      <c r="Y50" s="14">
        <f t="shared" si="4"/>
        <v>442.38674659159176</v>
      </c>
    </row>
    <row r="51" spans="1:25" x14ac:dyDescent="0.2">
      <c r="A51" s="12" t="s">
        <v>57</v>
      </c>
      <c r="B51" s="12">
        <v>138</v>
      </c>
      <c r="C51" s="12">
        <v>125</v>
      </c>
      <c r="D51" s="12">
        <v>14</v>
      </c>
      <c r="E51" s="12">
        <v>428</v>
      </c>
      <c r="F51" s="12">
        <v>77</v>
      </c>
      <c r="H51" s="12" t="s">
        <v>57</v>
      </c>
      <c r="I51" s="10">
        <f t="shared" si="5"/>
        <v>126.33333333333333</v>
      </c>
      <c r="J51" s="10">
        <f t="shared" si="6"/>
        <v>116.33333333333333</v>
      </c>
      <c r="K51" s="10">
        <f t="shared" si="7"/>
        <v>17.333333333333332</v>
      </c>
      <c r="L51" s="10">
        <f t="shared" si="8"/>
        <v>453</v>
      </c>
      <c r="M51" s="10">
        <f t="shared" si="9"/>
        <v>59.333333333333336</v>
      </c>
      <c r="N51" s="2"/>
      <c r="O51" s="12" t="s">
        <v>57</v>
      </c>
      <c r="P51" s="10"/>
      <c r="Q51" s="10"/>
      <c r="R51" s="10">
        <v>34.666666666666664</v>
      </c>
      <c r="S51" s="10">
        <v>190.66666666666666</v>
      </c>
      <c r="T51" s="10">
        <v>62.333333333333336</v>
      </c>
      <c r="V51" s="12" t="s">
        <v>57</v>
      </c>
      <c r="W51" s="13">
        <f t="shared" si="2"/>
        <v>83.237500451908602</v>
      </c>
      <c r="X51" s="13">
        <f t="shared" si="3"/>
        <v>95.888888888888872</v>
      </c>
      <c r="Y51" s="14">
        <f t="shared" si="4"/>
        <v>259.03438977462974</v>
      </c>
    </row>
    <row r="52" spans="1:25" x14ac:dyDescent="0.2">
      <c r="A52" s="12" t="s">
        <v>58</v>
      </c>
      <c r="B52" s="12">
        <v>125</v>
      </c>
      <c r="C52" s="12">
        <v>133</v>
      </c>
      <c r="D52" s="12">
        <v>29</v>
      </c>
      <c r="E52" s="12">
        <v>499</v>
      </c>
      <c r="F52" s="12">
        <v>85</v>
      </c>
      <c r="H52" s="12" t="s">
        <v>58</v>
      </c>
      <c r="I52" s="10">
        <f t="shared" si="5"/>
        <v>131.33333333333334</v>
      </c>
      <c r="J52" s="10">
        <f t="shared" si="6"/>
        <v>126.66666666666667</v>
      </c>
      <c r="K52" s="10">
        <f t="shared" si="7"/>
        <v>20</v>
      </c>
      <c r="L52" s="10">
        <f t="shared" si="8"/>
        <v>446</v>
      </c>
      <c r="M52" s="10">
        <f t="shared" si="9"/>
        <v>75.333333333333329</v>
      </c>
      <c r="N52" s="2"/>
      <c r="O52" s="12" t="s">
        <v>58</v>
      </c>
      <c r="P52" s="10"/>
      <c r="Q52" s="10"/>
      <c r="R52" s="10">
        <v>37.666666666666664</v>
      </c>
      <c r="S52" s="10"/>
      <c r="T52" s="10">
        <v>52.666666666666664</v>
      </c>
      <c r="V52" s="12" t="s">
        <v>58</v>
      </c>
      <c r="W52" s="13">
        <f t="shared" si="2"/>
        <v>10.606601717798192</v>
      </c>
      <c r="X52" s="13">
        <f t="shared" si="3"/>
        <v>45.166666666666664</v>
      </c>
      <c r="Y52" s="14">
        <f t="shared" si="4"/>
        <v>65.955606033551121</v>
      </c>
    </row>
    <row r="53" spans="1:25" x14ac:dyDescent="0.2">
      <c r="A53" s="12" t="s">
        <v>59</v>
      </c>
      <c r="B53" s="12">
        <v>131</v>
      </c>
      <c r="C53" s="12">
        <v>122</v>
      </c>
      <c r="D53" s="12">
        <v>17</v>
      </c>
      <c r="E53" s="12">
        <v>411</v>
      </c>
      <c r="F53" s="12">
        <v>117</v>
      </c>
      <c r="H53" s="12" t="s">
        <v>59</v>
      </c>
      <c r="I53" s="10">
        <f t="shared" si="5"/>
        <v>143.33333333333334</v>
      </c>
      <c r="J53" s="10">
        <f t="shared" si="6"/>
        <v>166.33333333333334</v>
      </c>
      <c r="K53" s="10">
        <f t="shared" si="7"/>
        <v>22.333333333333332</v>
      </c>
      <c r="L53" s="10">
        <f t="shared" si="8"/>
        <v>447.33333333333331</v>
      </c>
      <c r="M53" s="10">
        <f t="shared" si="9"/>
        <v>83</v>
      </c>
      <c r="N53" s="2"/>
      <c r="O53" s="12" t="s">
        <v>59</v>
      </c>
      <c r="P53" s="10"/>
      <c r="Q53" s="10"/>
      <c r="R53" s="10">
        <v>38.333333333333336</v>
      </c>
      <c r="S53" s="10"/>
      <c r="T53" s="10">
        <v>66</v>
      </c>
      <c r="V53" s="12" t="s">
        <v>59</v>
      </c>
      <c r="W53" s="13">
        <f t="shared" si="2"/>
        <v>19.563287612827779</v>
      </c>
      <c r="X53" s="13">
        <f t="shared" si="3"/>
        <v>52.166666666666671</v>
      </c>
      <c r="Y53" s="14">
        <f t="shared" si="4"/>
        <v>90.510710387809127</v>
      </c>
    </row>
    <row r="54" spans="1:25" x14ac:dyDescent="0.2">
      <c r="A54" s="12" t="s">
        <v>60</v>
      </c>
      <c r="B54" s="12">
        <v>174</v>
      </c>
      <c r="C54" s="12">
        <v>244</v>
      </c>
      <c r="D54" s="12">
        <v>21</v>
      </c>
      <c r="E54" s="12">
        <v>432</v>
      </c>
      <c r="F54" s="12">
        <v>113</v>
      </c>
      <c r="H54" s="12" t="s">
        <v>60</v>
      </c>
      <c r="I54" s="10">
        <f t="shared" si="5"/>
        <v>158.33333333333334</v>
      </c>
      <c r="J54" s="10">
        <f t="shared" si="6"/>
        <v>199</v>
      </c>
      <c r="K54" s="10">
        <f t="shared" si="7"/>
        <v>18.333333333333332</v>
      </c>
      <c r="L54" s="10">
        <f t="shared" si="8"/>
        <v>428.66666666666669</v>
      </c>
      <c r="M54" s="10">
        <f t="shared" si="9"/>
        <v>80.333333333333329</v>
      </c>
      <c r="N54" s="2"/>
      <c r="O54" s="12" t="s">
        <v>60</v>
      </c>
      <c r="P54" s="10"/>
      <c r="Q54" s="10"/>
      <c r="R54" s="10">
        <v>31</v>
      </c>
      <c r="S54" s="10"/>
      <c r="T54" s="10">
        <v>71.333333333333329</v>
      </c>
      <c r="V54" s="12" t="s">
        <v>60</v>
      </c>
      <c r="W54" s="13">
        <f t="shared" si="2"/>
        <v>28.519973507857415</v>
      </c>
      <c r="X54" s="13">
        <f t="shared" si="3"/>
        <v>51.166666666666664</v>
      </c>
      <c r="Y54" s="14">
        <f t="shared" si="4"/>
        <v>107.0658147420672</v>
      </c>
    </row>
    <row r="55" spans="1:25" x14ac:dyDescent="0.2">
      <c r="A55" s="12" t="s">
        <v>61</v>
      </c>
      <c r="B55" s="12">
        <v>170</v>
      </c>
      <c r="C55" s="12">
        <v>231</v>
      </c>
      <c r="D55" s="12">
        <v>17</v>
      </c>
      <c r="E55" s="12">
        <v>443</v>
      </c>
      <c r="F55" s="12">
        <v>98</v>
      </c>
      <c r="H55" s="12" t="s">
        <v>61</v>
      </c>
      <c r="I55" s="10">
        <f t="shared" si="5"/>
        <v>171.33333333333334</v>
      </c>
      <c r="J55" s="10">
        <f t="shared" si="6"/>
        <v>239.33333333333334</v>
      </c>
      <c r="K55" s="10">
        <f t="shared" si="7"/>
        <v>15.666666666666666</v>
      </c>
      <c r="L55" s="10">
        <f t="shared" si="8"/>
        <v>443.33333333333331</v>
      </c>
      <c r="M55" s="10">
        <f t="shared" si="9"/>
        <v>84</v>
      </c>
      <c r="N55" s="2"/>
      <c r="O55" s="12" t="s">
        <v>61</v>
      </c>
      <c r="P55" s="10"/>
      <c r="Q55" s="10"/>
      <c r="R55" s="10">
        <v>29.333333333333332</v>
      </c>
      <c r="S55" s="10"/>
      <c r="T55" s="10">
        <v>60.666666666666664</v>
      </c>
      <c r="V55" s="12" t="s">
        <v>61</v>
      </c>
      <c r="W55" s="13">
        <f t="shared" si="2"/>
        <v>22.156012477178486</v>
      </c>
      <c r="X55" s="13">
        <f t="shared" si="3"/>
        <v>45</v>
      </c>
      <c r="Y55" s="14">
        <f t="shared" si="4"/>
        <v>88.425784455269834</v>
      </c>
    </row>
    <row r="56" spans="1:25" x14ac:dyDescent="0.2">
      <c r="A56" s="12" t="s">
        <v>62</v>
      </c>
      <c r="B56" s="12">
        <v>170</v>
      </c>
      <c r="C56" s="12">
        <v>243</v>
      </c>
      <c r="D56" s="12">
        <v>9</v>
      </c>
      <c r="E56" s="12">
        <v>455</v>
      </c>
      <c r="F56" s="12">
        <v>102</v>
      </c>
      <c r="H56" s="12" t="s">
        <v>62</v>
      </c>
      <c r="I56" s="10">
        <f t="shared" si="5"/>
        <v>168</v>
      </c>
      <c r="J56" s="10">
        <f t="shared" si="6"/>
        <v>233.66666666666666</v>
      </c>
      <c r="K56" s="10">
        <f t="shared" si="7"/>
        <v>9.6666666666666661</v>
      </c>
      <c r="L56" s="10">
        <f t="shared" si="8"/>
        <v>451.66666666666669</v>
      </c>
      <c r="M56" s="10">
        <f t="shared" si="9"/>
        <v>92</v>
      </c>
      <c r="N56" s="2"/>
      <c r="O56" s="12" t="s">
        <v>62</v>
      </c>
      <c r="P56" s="10"/>
      <c r="Q56" s="10"/>
      <c r="R56" s="10">
        <v>30</v>
      </c>
      <c r="S56" s="10"/>
      <c r="T56" s="10">
        <v>60.666666666666664</v>
      </c>
      <c r="V56" s="12" t="s">
        <v>62</v>
      </c>
      <c r="W56" s="13">
        <f t="shared" si="2"/>
        <v>21.684607956387467</v>
      </c>
      <c r="X56" s="13">
        <f t="shared" si="3"/>
        <v>45.333333333333329</v>
      </c>
      <c r="Y56" s="14">
        <f t="shared" si="4"/>
        <v>87.835164927852759</v>
      </c>
    </row>
    <row r="57" spans="1:25" x14ac:dyDescent="0.2">
      <c r="A57" s="12" t="s">
        <v>63</v>
      </c>
      <c r="B57" s="12">
        <v>164</v>
      </c>
      <c r="C57" s="12">
        <v>227</v>
      </c>
      <c r="D57" s="12">
        <v>3</v>
      </c>
      <c r="E57" s="12">
        <v>457</v>
      </c>
      <c r="F57" s="12">
        <v>97</v>
      </c>
      <c r="H57" s="12" t="s">
        <v>63</v>
      </c>
      <c r="I57" s="10">
        <f t="shared" si="5"/>
        <v>150</v>
      </c>
      <c r="J57" s="10">
        <f t="shared" si="6"/>
        <v>224.33333333333334</v>
      </c>
      <c r="K57" s="10">
        <f t="shared" si="7"/>
        <v>5.333333333333333</v>
      </c>
      <c r="L57" s="10">
        <f t="shared" si="8"/>
        <v>409.66666666666669</v>
      </c>
      <c r="M57" s="10">
        <f t="shared" si="9"/>
        <v>99.666666666666671</v>
      </c>
      <c r="O57" s="12" t="s">
        <v>63</v>
      </c>
      <c r="P57" s="10"/>
      <c r="Q57" s="10"/>
      <c r="R57" s="10">
        <v>28</v>
      </c>
      <c r="S57" s="10"/>
      <c r="T57" s="10">
        <v>56.666666666666664</v>
      </c>
      <c r="V57" s="12" t="s">
        <v>63</v>
      </c>
      <c r="W57" s="13">
        <f t="shared" si="2"/>
        <v>20.270394394014382</v>
      </c>
      <c r="X57" s="13">
        <f t="shared" si="3"/>
        <v>42.333333333333329</v>
      </c>
      <c r="Y57" s="14">
        <f t="shared" si="4"/>
        <v>82.063306345601518</v>
      </c>
    </row>
    <row r="58" spans="1:25" x14ac:dyDescent="0.2">
      <c r="A58" s="12" t="s">
        <v>64</v>
      </c>
      <c r="B58" s="12">
        <v>116</v>
      </c>
      <c r="C58" s="12">
        <v>203</v>
      </c>
      <c r="D58" s="12">
        <v>4</v>
      </c>
      <c r="E58" s="12">
        <v>317</v>
      </c>
      <c r="F58" s="12">
        <v>117</v>
      </c>
      <c r="H58" s="12" t="s">
        <v>64</v>
      </c>
      <c r="I58" s="10">
        <f t="shared" si="5"/>
        <v>133.33333333333334</v>
      </c>
      <c r="J58" s="10">
        <f t="shared" si="6"/>
        <v>227.66666666666666</v>
      </c>
      <c r="K58" s="10">
        <f t="shared" si="7"/>
        <v>5.666666666666667</v>
      </c>
      <c r="L58" s="10">
        <f t="shared" si="8"/>
        <v>315.33333333333331</v>
      </c>
      <c r="M58" s="10">
        <f t="shared" si="9"/>
        <v>105.33333333333333</v>
      </c>
      <c r="O58" s="12" t="s">
        <v>64</v>
      </c>
      <c r="P58" s="10"/>
      <c r="Q58" s="10"/>
      <c r="R58" s="10">
        <v>27</v>
      </c>
      <c r="S58" s="10"/>
      <c r="T58" s="10">
        <v>51.333333333333336</v>
      </c>
      <c r="V58" s="12" t="s">
        <v>64</v>
      </c>
      <c r="W58" s="13">
        <f t="shared" si="2"/>
        <v>17.206265008872645</v>
      </c>
      <c r="X58" s="13">
        <f t="shared" si="3"/>
        <v>39.166666666666671</v>
      </c>
      <c r="Y58" s="14">
        <f t="shared" si="4"/>
        <v>72.890946084057049</v>
      </c>
    </row>
    <row r="59" spans="1:25" x14ac:dyDescent="0.2">
      <c r="A59" s="12" t="s">
        <v>65</v>
      </c>
      <c r="B59" s="12">
        <v>120</v>
      </c>
      <c r="C59" s="12">
        <v>253</v>
      </c>
      <c r="D59" s="12">
        <v>10</v>
      </c>
      <c r="E59" s="12">
        <v>172</v>
      </c>
      <c r="F59" s="12">
        <v>82</v>
      </c>
      <c r="H59" s="12" t="s">
        <v>65</v>
      </c>
      <c r="I59" s="10">
        <f>AVERAGE(B58:B60)</f>
        <v>134</v>
      </c>
      <c r="J59" s="10">
        <f t="shared" si="6"/>
        <v>152</v>
      </c>
      <c r="K59" s="10">
        <f t="shared" si="7"/>
        <v>4.666666666666667</v>
      </c>
      <c r="L59" s="10">
        <f t="shared" si="8"/>
        <v>190.66666666666666</v>
      </c>
      <c r="M59" s="10">
        <f t="shared" si="9"/>
        <v>97.5</v>
      </c>
      <c r="O59" s="12" t="s">
        <v>65</v>
      </c>
      <c r="P59" s="10"/>
      <c r="Q59" s="10"/>
      <c r="R59" s="10">
        <v>20</v>
      </c>
      <c r="S59" s="10"/>
      <c r="T59" s="10">
        <v>56</v>
      </c>
      <c r="V59" s="12" t="s">
        <v>65</v>
      </c>
      <c r="W59" s="13">
        <f t="shared" si="2"/>
        <v>25.45584412271571</v>
      </c>
      <c r="X59" s="13">
        <f t="shared" si="3"/>
        <v>38</v>
      </c>
      <c r="Y59" s="14">
        <f t="shared" si="4"/>
        <v>87.893454480522792</v>
      </c>
    </row>
    <row r="60" spans="1:25" x14ac:dyDescent="0.2">
      <c r="A60" s="8" t="s">
        <v>123</v>
      </c>
      <c r="B60" s="36">
        <f>C8</f>
        <v>166</v>
      </c>
      <c r="C60" s="36">
        <f t="shared" ref="C60:E60" si="10">D8</f>
        <v>0</v>
      </c>
      <c r="D60" s="36">
        <f t="shared" si="10"/>
        <v>0</v>
      </c>
      <c r="E60" s="36">
        <f t="shared" si="10"/>
        <v>83</v>
      </c>
      <c r="F60" s="35"/>
      <c r="T60" s="2"/>
    </row>
    <row r="61" spans="1:25" x14ac:dyDescent="0.2">
      <c r="T61" s="2"/>
    </row>
    <row r="62" spans="1:25" x14ac:dyDescent="0.2">
      <c r="T62" s="2"/>
    </row>
    <row r="63" spans="1:25" x14ac:dyDescent="0.2">
      <c r="T63" s="2"/>
    </row>
    <row r="64" spans="1:25" x14ac:dyDescent="0.2">
      <c r="T64" s="2"/>
    </row>
    <row r="65" spans="20:20" x14ac:dyDescent="0.2">
      <c r="T65" s="2"/>
    </row>
    <row r="66" spans="20:20" x14ac:dyDescent="0.2">
      <c r="T66" s="2"/>
    </row>
    <row r="67" spans="20:20" x14ac:dyDescent="0.2">
      <c r="T67" s="2"/>
    </row>
    <row r="68" spans="20:20" x14ac:dyDescent="0.2">
      <c r="T68" s="2"/>
    </row>
    <row r="69" spans="20:20" x14ac:dyDescent="0.2">
      <c r="T69" s="2"/>
    </row>
    <row r="70" spans="20:20" x14ac:dyDescent="0.2">
      <c r="T70" s="2"/>
    </row>
    <row r="71" spans="20:20" x14ac:dyDescent="0.2">
      <c r="T71" s="2"/>
    </row>
    <row r="72" spans="20:20" x14ac:dyDescent="0.2">
      <c r="T72" s="2"/>
    </row>
    <row r="73" spans="20:20" x14ac:dyDescent="0.2">
      <c r="T73" s="2"/>
    </row>
    <row r="74" spans="20:20" x14ac:dyDescent="0.2">
      <c r="T74" s="2"/>
    </row>
    <row r="75" spans="20:20" x14ac:dyDescent="0.2">
      <c r="T75" s="2"/>
    </row>
    <row r="76" spans="20:20" x14ac:dyDescent="0.2">
      <c r="T76" s="2"/>
    </row>
    <row r="77" spans="20:20" x14ac:dyDescent="0.2">
      <c r="T77" s="2"/>
    </row>
    <row r="78" spans="20:20" x14ac:dyDescent="0.2">
      <c r="T78" s="2"/>
    </row>
    <row r="79" spans="20:20" x14ac:dyDescent="0.2">
      <c r="T79" s="2"/>
    </row>
    <row r="80" spans="20:20" x14ac:dyDescent="0.2">
      <c r="T80" s="2"/>
    </row>
    <row r="81" spans="20:20" x14ac:dyDescent="0.2">
      <c r="T81" s="2"/>
    </row>
    <row r="82" spans="20:20" x14ac:dyDescent="0.2">
      <c r="T82" s="2"/>
    </row>
    <row r="83" spans="20:20" x14ac:dyDescent="0.2">
      <c r="T83" s="2"/>
    </row>
    <row r="84" spans="20:20" x14ac:dyDescent="0.2">
      <c r="T84" s="2"/>
    </row>
    <row r="85" spans="20:20" x14ac:dyDescent="0.2">
      <c r="T85" s="2"/>
    </row>
  </sheetData>
  <protectedRanges>
    <protectedRange algorithmName="SHA-512" hashValue="0kjyLuiuYN/DMbzT4KunRe58HNGhmHbznlqZ/XKz+gS2JsqE8rcmOgc+SGcq7vOaPylIzHMBM7Cf9NKsW5MLXg==" saltValue="HlhULo6INxwXqLzadhTrpg==" spinCount="100000" sqref="A8:F59 H8:H59 O8:O59 A1:F4 V8:V59 A60 I2:M2 P2:T2" name="Range1"/>
  </protectedRanges>
  <mergeCells count="8">
    <mergeCell ref="B1:F1"/>
    <mergeCell ref="I1:M1"/>
    <mergeCell ref="P1:T1"/>
    <mergeCell ref="V1:Y1"/>
    <mergeCell ref="H3:M7"/>
    <mergeCell ref="V3:Y7"/>
    <mergeCell ref="A4:F7"/>
    <mergeCell ref="P5:T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564B-4A28-E04A-A895-1C837B5DEF23}">
  <dimension ref="A1:AH53"/>
  <sheetViews>
    <sheetView tabSelected="1" topLeftCell="A15" workbookViewId="0">
      <selection activeCell="I37" sqref="I37"/>
    </sheetView>
  </sheetViews>
  <sheetFormatPr defaultColWidth="12.7109375" defaultRowHeight="15.75" x14ac:dyDescent="0.25"/>
  <cols>
    <col min="1" max="1" width="15.7109375" style="26" customWidth="1"/>
    <col min="2" max="2" width="15.28515625" style="26" bestFit="1" customWidth="1"/>
    <col min="3" max="3" width="19.42578125" style="26" bestFit="1" customWidth="1"/>
    <col min="4" max="4" width="45" style="26" bestFit="1" customWidth="1"/>
    <col min="5" max="5" width="47.7109375" style="26" bestFit="1" customWidth="1"/>
    <col min="6" max="16384" width="12.7109375" style="26"/>
  </cols>
  <sheetData>
    <row r="1" spans="1:5" ht="22.5" customHeight="1" x14ac:dyDescent="0.25">
      <c r="A1" s="34" t="s">
        <v>6</v>
      </c>
      <c r="B1" s="34" t="s">
        <v>121</v>
      </c>
      <c r="C1" s="34" t="s">
        <v>122</v>
      </c>
      <c r="D1" s="34" t="s">
        <v>124</v>
      </c>
      <c r="E1" s="34" t="s">
        <v>125</v>
      </c>
    </row>
    <row r="2" spans="1:5" ht="18.75" customHeight="1" x14ac:dyDescent="0.25">
      <c r="A2" s="27" t="s">
        <v>66</v>
      </c>
      <c r="B2" s="28">
        <v>50</v>
      </c>
      <c r="C2" s="29">
        <v>0</v>
      </c>
      <c r="D2" s="30" cm="1">
        <f t="array" ref="D2:D53">'TB giai doan_Nguong canh bao'!X8:X59</f>
        <v>16.555555555555557</v>
      </c>
      <c r="E2" s="31" cm="1">
        <f t="array" ref="E2:E53">'TB giai doan_Nguong canh bao'!Y8:Y59</f>
        <v>38.781695654630411</v>
      </c>
    </row>
    <row r="3" spans="1:5" ht="18.75" customHeight="1" x14ac:dyDescent="0.25">
      <c r="A3" s="27" t="s">
        <v>67</v>
      </c>
      <c r="B3" s="28">
        <v>90</v>
      </c>
      <c r="C3" s="29">
        <v>0</v>
      </c>
      <c r="D3" s="30">
        <v>16.222222222222225</v>
      </c>
      <c r="E3" s="31">
        <v>38.486738419110068</v>
      </c>
    </row>
    <row r="4" spans="1:5" ht="18.75" customHeight="1" x14ac:dyDescent="0.25">
      <c r="A4" s="27" t="s">
        <v>68</v>
      </c>
      <c r="B4" s="28">
        <v>98</v>
      </c>
      <c r="C4" s="29">
        <v>0</v>
      </c>
      <c r="D4" s="30">
        <v>17.111111111111111</v>
      </c>
      <c r="E4" s="31">
        <v>39.134679631457004</v>
      </c>
    </row>
    <row r="5" spans="1:5" ht="18.75" customHeight="1" x14ac:dyDescent="0.25">
      <c r="A5" s="27" t="s">
        <v>69</v>
      </c>
      <c r="B5" s="28">
        <v>86</v>
      </c>
      <c r="C5" s="29">
        <v>0</v>
      </c>
      <c r="D5" s="30">
        <v>16.555555555555554</v>
      </c>
      <c r="E5" s="31">
        <v>38.666167721897096</v>
      </c>
    </row>
    <row r="6" spans="1:5" ht="18.75" customHeight="1" x14ac:dyDescent="0.25">
      <c r="A6" s="27" t="s">
        <v>70</v>
      </c>
      <c r="B6" s="28">
        <v>66</v>
      </c>
      <c r="C6" s="29">
        <v>0</v>
      </c>
      <c r="D6" s="30">
        <v>19.111111111111111</v>
      </c>
      <c r="E6" s="31">
        <v>44.009312146824811</v>
      </c>
    </row>
    <row r="7" spans="1:5" ht="18.75" customHeight="1" x14ac:dyDescent="0.25">
      <c r="A7" s="27" t="s">
        <v>71</v>
      </c>
      <c r="B7" s="28">
        <v>54</v>
      </c>
      <c r="C7" s="29">
        <v>0</v>
      </c>
      <c r="D7" s="30">
        <v>18.444444444444446</v>
      </c>
      <c r="E7" s="31">
        <v>42.291856913756114</v>
      </c>
    </row>
    <row r="8" spans="1:5" ht="18.75" customHeight="1" x14ac:dyDescent="0.25">
      <c r="A8" s="27" t="s">
        <v>72</v>
      </c>
      <c r="B8" s="28">
        <v>28</v>
      </c>
      <c r="C8" s="29">
        <v>0</v>
      </c>
      <c r="D8" s="30">
        <v>19.555555555555557</v>
      </c>
      <c r="E8" s="31">
        <v>43.151051673184384</v>
      </c>
    </row>
    <row r="9" spans="1:5" ht="18.75" customHeight="1" x14ac:dyDescent="0.25">
      <c r="A9" s="27" t="s">
        <v>73</v>
      </c>
      <c r="B9" s="28">
        <v>65</v>
      </c>
      <c r="C9" s="29">
        <v>0</v>
      </c>
      <c r="D9" s="30">
        <v>18.555555555555557</v>
      </c>
      <c r="E9" s="31">
        <v>35.60909912128254</v>
      </c>
    </row>
    <row r="10" spans="1:5" ht="18.75" customHeight="1" x14ac:dyDescent="0.25">
      <c r="A10" s="27" t="s">
        <v>74</v>
      </c>
      <c r="B10" s="28">
        <v>56</v>
      </c>
      <c r="C10" s="29">
        <v>0</v>
      </c>
      <c r="D10" s="30">
        <v>22.222222222222225</v>
      </c>
      <c r="E10" s="31">
        <v>44.942196139786802</v>
      </c>
    </row>
    <row r="11" spans="1:5" ht="18.75" customHeight="1" x14ac:dyDescent="0.25">
      <c r="A11" s="27" t="s">
        <v>75</v>
      </c>
      <c r="B11" s="28">
        <v>65</v>
      </c>
      <c r="C11" s="29">
        <v>0</v>
      </c>
      <c r="D11" s="30">
        <v>28.111111111111111</v>
      </c>
      <c r="E11" s="31">
        <v>50.708638343908902</v>
      </c>
    </row>
    <row r="12" spans="1:5" ht="18.75" customHeight="1" x14ac:dyDescent="0.25">
      <c r="A12" s="27" t="s">
        <v>76</v>
      </c>
      <c r="B12" s="28">
        <v>39</v>
      </c>
      <c r="C12" s="29">
        <v>0</v>
      </c>
      <c r="D12" s="30">
        <v>35.222222222222221</v>
      </c>
      <c r="E12" s="31">
        <v>59.583175800833629</v>
      </c>
    </row>
    <row r="13" spans="1:5" ht="18.75" customHeight="1" x14ac:dyDescent="0.25">
      <c r="A13" s="27" t="s">
        <v>77</v>
      </c>
      <c r="B13" s="28">
        <v>56</v>
      </c>
      <c r="C13" s="29">
        <v>0</v>
      </c>
      <c r="D13" s="30">
        <v>42.111111111111114</v>
      </c>
      <c r="E13" s="31">
        <v>81.638227729303097</v>
      </c>
    </row>
    <row r="14" spans="1:5" ht="18.75" customHeight="1" x14ac:dyDescent="0.25">
      <c r="A14" s="27" t="s">
        <v>78</v>
      </c>
      <c r="B14" s="28">
        <v>46</v>
      </c>
      <c r="C14" s="29">
        <v>0</v>
      </c>
      <c r="D14" s="30">
        <v>52.44444444444445</v>
      </c>
      <c r="E14" s="31">
        <v>110.99832441203718</v>
      </c>
    </row>
    <row r="15" spans="1:5" ht="18.75" customHeight="1" x14ac:dyDescent="0.25">
      <c r="A15" s="27" t="s">
        <v>79</v>
      </c>
      <c r="B15" s="28">
        <v>43</v>
      </c>
      <c r="C15" s="29">
        <v>0</v>
      </c>
      <c r="D15" s="30">
        <v>62</v>
      </c>
      <c r="E15" s="31">
        <v>148.33646120459963</v>
      </c>
    </row>
    <row r="16" spans="1:5" ht="18.75" customHeight="1" x14ac:dyDescent="0.25">
      <c r="A16" s="27" t="s">
        <v>80</v>
      </c>
      <c r="B16" s="28">
        <v>60</v>
      </c>
      <c r="C16" s="29">
        <v>0</v>
      </c>
      <c r="D16" s="30">
        <v>66</v>
      </c>
      <c r="E16" s="31">
        <v>165.69061741207145</v>
      </c>
    </row>
    <row r="17" spans="1:34" ht="18.75" customHeight="1" x14ac:dyDescent="0.25">
      <c r="A17" s="27" t="s">
        <v>81</v>
      </c>
      <c r="B17" s="28">
        <v>53</v>
      </c>
      <c r="C17" s="29">
        <v>0</v>
      </c>
      <c r="D17" s="30">
        <v>71.555555555555557</v>
      </c>
      <c r="E17" s="31">
        <v>197.75942190473472</v>
      </c>
    </row>
    <row r="18" spans="1:34" ht="18.75" customHeight="1" x14ac:dyDescent="0.25">
      <c r="A18" s="27" t="s">
        <v>82</v>
      </c>
      <c r="B18" s="28">
        <v>66</v>
      </c>
      <c r="C18" s="29">
        <v>0</v>
      </c>
      <c r="D18" s="30">
        <v>72</v>
      </c>
      <c r="E18" s="31">
        <v>220.44762757731542</v>
      </c>
    </row>
    <row r="19" spans="1:34" ht="18.75" customHeight="1" x14ac:dyDescent="0.25">
      <c r="A19" s="27" t="s">
        <v>83</v>
      </c>
      <c r="B19" s="28">
        <v>41</v>
      </c>
      <c r="C19" s="29">
        <v>0</v>
      </c>
      <c r="D19" s="30">
        <v>72.444444444444443</v>
      </c>
      <c r="E19" s="31">
        <v>207.16477720553604</v>
      </c>
    </row>
    <row r="20" spans="1:34" ht="18.75" customHeight="1" x14ac:dyDescent="0.25">
      <c r="A20" s="27" t="s">
        <v>84</v>
      </c>
      <c r="B20" s="28">
        <v>54</v>
      </c>
      <c r="C20" s="29">
        <v>0</v>
      </c>
      <c r="D20" s="30">
        <v>66.111111111111114</v>
      </c>
      <c r="E20" s="31">
        <v>174.10363952207385</v>
      </c>
    </row>
    <row r="21" spans="1:34" ht="18.75" customHeight="1" x14ac:dyDescent="0.25">
      <c r="A21" s="27" t="s">
        <v>85</v>
      </c>
      <c r="B21" s="28">
        <v>71</v>
      </c>
      <c r="C21" s="29">
        <v>0</v>
      </c>
      <c r="D21" s="30">
        <v>63.333333333333336</v>
      </c>
      <c r="E21" s="31">
        <v>138.50642426353252</v>
      </c>
    </row>
    <row r="22" spans="1:34" ht="18.75" customHeight="1" x14ac:dyDescent="0.25">
      <c r="A22" s="27" t="s">
        <v>86</v>
      </c>
      <c r="B22" s="28">
        <v>50</v>
      </c>
      <c r="C22" s="29">
        <v>0</v>
      </c>
      <c r="D22" s="30">
        <v>60.111111111111107</v>
      </c>
      <c r="E22" s="31">
        <v>123.70408673065697</v>
      </c>
    </row>
    <row r="23" spans="1:34" ht="18.75" customHeight="1" x14ac:dyDescent="0.25">
      <c r="A23" s="27" t="s">
        <v>87</v>
      </c>
      <c r="B23" s="28">
        <v>47</v>
      </c>
      <c r="C23" s="29">
        <v>0</v>
      </c>
      <c r="D23" s="30">
        <v>56.666666666666664</v>
      </c>
      <c r="E23" s="31">
        <v>95.588009569158245</v>
      </c>
    </row>
    <row r="24" spans="1:34" ht="18.75" customHeight="1" x14ac:dyDescent="0.25">
      <c r="A24" s="27" t="s">
        <v>88</v>
      </c>
      <c r="B24" s="28">
        <v>46</v>
      </c>
      <c r="C24" s="29">
        <v>0</v>
      </c>
      <c r="D24" s="30">
        <v>54.666666666666664</v>
      </c>
      <c r="E24" s="31">
        <v>84.095689378570938</v>
      </c>
    </row>
    <row r="25" spans="1:34" ht="18.75" customHeight="1" x14ac:dyDescent="0.25">
      <c r="A25" s="27" t="s">
        <v>89</v>
      </c>
      <c r="B25" s="28">
        <v>30</v>
      </c>
      <c r="C25" s="29">
        <v>0</v>
      </c>
      <c r="D25" s="30">
        <v>56.777777777777771</v>
      </c>
      <c r="E25" s="31">
        <v>96.851847716847928</v>
      </c>
    </row>
    <row r="26" spans="1:34" ht="18.75" customHeight="1" x14ac:dyDescent="0.25">
      <c r="A26" s="27" t="s">
        <v>90</v>
      </c>
      <c r="B26" s="28">
        <v>60</v>
      </c>
      <c r="C26" s="29">
        <v>0</v>
      </c>
      <c r="D26" s="30">
        <v>67.888888888888886</v>
      </c>
      <c r="E26" s="31">
        <v>128.20232550990261</v>
      </c>
    </row>
    <row r="27" spans="1:34" ht="18.75" customHeight="1" x14ac:dyDescent="0.25">
      <c r="A27" s="27" t="s">
        <v>91</v>
      </c>
      <c r="B27" s="28">
        <v>37</v>
      </c>
      <c r="C27" s="29">
        <v>1</v>
      </c>
      <c r="D27" s="30">
        <v>79</v>
      </c>
      <c r="E27" s="31">
        <v>142.64217888580924</v>
      </c>
    </row>
    <row r="28" spans="1:34" ht="18.75" customHeight="1" x14ac:dyDescent="0.25">
      <c r="A28" s="27" t="s">
        <v>92</v>
      </c>
      <c r="B28" s="28">
        <v>45</v>
      </c>
      <c r="C28" s="29">
        <v>0</v>
      </c>
      <c r="D28" s="30">
        <v>90.222222222222229</v>
      </c>
      <c r="E28" s="31">
        <v>163.73988429765166</v>
      </c>
    </row>
    <row r="29" spans="1:34" ht="18.75" customHeight="1" x14ac:dyDescent="0.25">
      <c r="A29" s="27" t="s">
        <v>93</v>
      </c>
      <c r="B29" s="28">
        <v>39</v>
      </c>
      <c r="C29" s="29">
        <v>0</v>
      </c>
      <c r="D29" s="30">
        <v>96.111111111111128</v>
      </c>
      <c r="E29" s="31">
        <v>187.40338931282571</v>
      </c>
    </row>
    <row r="30" spans="1:34" ht="18.75" customHeight="1" x14ac:dyDescent="0.25">
      <c r="A30" s="27" t="s">
        <v>94</v>
      </c>
      <c r="B30" s="28">
        <v>46</v>
      </c>
      <c r="C30" s="29">
        <v>0</v>
      </c>
      <c r="D30" s="30">
        <v>110.44444444444446</v>
      </c>
      <c r="E30" s="31">
        <v>211.46493374864079</v>
      </c>
    </row>
    <row r="31" spans="1:34" ht="18.75" customHeight="1" x14ac:dyDescent="0.25">
      <c r="A31" s="27" t="s">
        <v>95</v>
      </c>
      <c r="B31" s="28">
        <v>54</v>
      </c>
      <c r="C31" s="29">
        <v>0</v>
      </c>
      <c r="D31" s="30">
        <v>124.77777777777779</v>
      </c>
      <c r="E31" s="31">
        <v>206.23860280929091</v>
      </c>
      <c r="F31" s="32"/>
      <c r="G31" s="33"/>
      <c r="H31" s="32"/>
      <c r="I31" s="33"/>
      <c r="J31" s="32"/>
      <c r="K31" s="33"/>
      <c r="L31" s="32"/>
      <c r="M31" s="33"/>
      <c r="N31" s="32"/>
      <c r="O31" s="33"/>
      <c r="P31" s="32"/>
      <c r="Q31" s="33"/>
      <c r="R31" s="32"/>
      <c r="S31" s="33"/>
      <c r="T31" s="32"/>
      <c r="U31" s="33"/>
      <c r="V31" s="32"/>
      <c r="W31" s="33"/>
      <c r="X31" s="32"/>
      <c r="Y31" s="33"/>
      <c r="Z31" s="32"/>
      <c r="AA31" s="33"/>
      <c r="AB31" s="32"/>
      <c r="AC31" s="33"/>
      <c r="AD31" s="32"/>
      <c r="AE31" s="33"/>
      <c r="AF31" s="32"/>
      <c r="AG31" s="33"/>
      <c r="AH31" s="32"/>
    </row>
    <row r="32" spans="1:34" ht="18.75" customHeight="1" x14ac:dyDescent="0.25">
      <c r="A32" s="27" t="s">
        <v>96</v>
      </c>
      <c r="B32" s="28">
        <v>48</v>
      </c>
      <c r="C32" s="29">
        <v>0</v>
      </c>
      <c r="D32" s="30">
        <v>144</v>
      </c>
      <c r="E32" s="31">
        <v>221.57078144078054</v>
      </c>
    </row>
    <row r="33" spans="1:5" ht="18.75" customHeight="1" x14ac:dyDescent="0.25">
      <c r="A33" s="27" t="s">
        <v>97</v>
      </c>
      <c r="B33" s="28">
        <v>67</v>
      </c>
      <c r="C33" s="29">
        <v>0</v>
      </c>
      <c r="D33" s="30">
        <v>167.55555555555554</v>
      </c>
      <c r="E33" s="31">
        <v>298.52458350293506</v>
      </c>
    </row>
    <row r="34" spans="1:5" ht="18.75" customHeight="1" x14ac:dyDescent="0.25">
      <c r="A34" s="27"/>
      <c r="B34" s="28"/>
      <c r="C34" s="29"/>
      <c r="D34" s="30">
        <v>226.33333333333334</v>
      </c>
      <c r="E34" s="31">
        <v>470.107225290614</v>
      </c>
    </row>
    <row r="35" spans="1:5" ht="18.75" customHeight="1" x14ac:dyDescent="0.25">
      <c r="A35" s="27"/>
      <c r="B35" s="28"/>
      <c r="C35" s="29"/>
      <c r="D35" s="30">
        <v>264.88888888888891</v>
      </c>
      <c r="E35" s="31">
        <v>560.29840391907578</v>
      </c>
    </row>
    <row r="36" spans="1:5" ht="18.75" customHeight="1" x14ac:dyDescent="0.25">
      <c r="A36" s="27"/>
      <c r="B36" s="28"/>
      <c r="C36" s="29"/>
      <c r="D36" s="30">
        <v>216.53333333333336</v>
      </c>
      <c r="E36" s="31">
        <v>505.20118284592144</v>
      </c>
    </row>
    <row r="37" spans="1:5" ht="18.75" customHeight="1" x14ac:dyDescent="0.25">
      <c r="A37" s="27"/>
      <c r="B37" s="28"/>
      <c r="C37" s="29"/>
      <c r="D37" s="30">
        <v>199.2</v>
      </c>
      <c r="E37" s="31">
        <v>509.79098357092653</v>
      </c>
    </row>
    <row r="38" spans="1:5" ht="18.75" customHeight="1" x14ac:dyDescent="0.25">
      <c r="A38" s="27"/>
      <c r="B38" s="28"/>
      <c r="C38" s="29"/>
      <c r="D38" s="30">
        <v>190.03333333333336</v>
      </c>
      <c r="E38" s="31">
        <v>499.38670116156089</v>
      </c>
    </row>
    <row r="39" spans="1:5" ht="18.75" customHeight="1" x14ac:dyDescent="0.25">
      <c r="A39" s="27"/>
      <c r="B39" s="28"/>
      <c r="C39" s="29"/>
      <c r="D39" s="30">
        <v>185.5</v>
      </c>
      <c r="E39" s="31">
        <v>502.84720950053702</v>
      </c>
    </row>
    <row r="40" spans="1:5" ht="18.75" customHeight="1" x14ac:dyDescent="0.25">
      <c r="A40" s="27"/>
      <c r="B40" s="28"/>
      <c r="C40" s="29"/>
      <c r="D40" s="30">
        <v>165.33333333333334</v>
      </c>
      <c r="E40" s="31">
        <v>468.43951597492116</v>
      </c>
    </row>
    <row r="41" spans="1:5" ht="18.75" customHeight="1" x14ac:dyDescent="0.25">
      <c r="A41" s="27"/>
      <c r="B41" s="28"/>
      <c r="C41" s="29"/>
      <c r="D41" s="30">
        <v>180.55555555555554</v>
      </c>
      <c r="E41" s="31">
        <v>631.5961515768663</v>
      </c>
    </row>
    <row r="42" spans="1:5" ht="18.75" customHeight="1" x14ac:dyDescent="0.25">
      <c r="A42" s="27"/>
      <c r="B42" s="28"/>
      <c r="C42" s="29"/>
      <c r="D42" s="30">
        <v>188.11111111111111</v>
      </c>
      <c r="E42" s="31">
        <v>642.51810427586975</v>
      </c>
    </row>
    <row r="43" spans="1:5" ht="18.75" customHeight="1" x14ac:dyDescent="0.25">
      <c r="A43" s="27"/>
      <c r="B43" s="28"/>
      <c r="C43" s="29"/>
      <c r="D43" s="30">
        <v>169.66666666666666</v>
      </c>
      <c r="E43" s="31">
        <v>580.90146761511653</v>
      </c>
    </row>
    <row r="44" spans="1:5" ht="18.75" customHeight="1" x14ac:dyDescent="0.25">
      <c r="A44" s="27"/>
      <c r="B44" s="28"/>
      <c r="C44" s="29"/>
      <c r="D44" s="30">
        <v>135.55555555555554</v>
      </c>
      <c r="E44" s="31">
        <v>442.38674659159176</v>
      </c>
    </row>
    <row r="45" spans="1:5" ht="18.75" customHeight="1" x14ac:dyDescent="0.25">
      <c r="A45" s="27"/>
      <c r="B45" s="28"/>
      <c r="C45" s="29"/>
      <c r="D45" s="30">
        <v>95.888888888888872</v>
      </c>
      <c r="E45" s="31">
        <v>259.03438977462974</v>
      </c>
    </row>
    <row r="46" spans="1:5" ht="18.75" customHeight="1" x14ac:dyDescent="0.25">
      <c r="A46" s="27"/>
      <c r="B46" s="28"/>
      <c r="C46" s="29"/>
      <c r="D46" s="30">
        <v>45.166666666666664</v>
      </c>
      <c r="E46" s="31">
        <v>65.955606033551121</v>
      </c>
    </row>
    <row r="47" spans="1:5" ht="18.75" customHeight="1" x14ac:dyDescent="0.25">
      <c r="A47" s="27"/>
      <c r="B47" s="28"/>
      <c r="C47" s="29"/>
      <c r="D47" s="30">
        <v>52.166666666666671</v>
      </c>
      <c r="E47" s="31">
        <v>90.510710387809127</v>
      </c>
    </row>
    <row r="48" spans="1:5" ht="18.75" customHeight="1" x14ac:dyDescent="0.25">
      <c r="A48" s="27"/>
      <c r="B48" s="28"/>
      <c r="C48" s="29"/>
      <c r="D48" s="30">
        <v>51.166666666666664</v>
      </c>
      <c r="E48" s="31">
        <v>107.0658147420672</v>
      </c>
    </row>
    <row r="49" spans="1:5" ht="18.75" customHeight="1" x14ac:dyDescent="0.25">
      <c r="A49" s="27"/>
      <c r="B49" s="28"/>
      <c r="C49" s="29"/>
      <c r="D49" s="30">
        <v>45</v>
      </c>
      <c r="E49" s="31">
        <v>88.425784455269834</v>
      </c>
    </row>
    <row r="50" spans="1:5" ht="18.75" customHeight="1" x14ac:dyDescent="0.25">
      <c r="A50" s="27"/>
      <c r="B50" s="28"/>
      <c r="C50" s="29"/>
      <c r="D50" s="30">
        <v>45.333333333333329</v>
      </c>
      <c r="E50" s="31">
        <v>87.835164927852759</v>
      </c>
    </row>
    <row r="51" spans="1:5" ht="18.75" customHeight="1" x14ac:dyDescent="0.25">
      <c r="A51" s="27"/>
      <c r="B51" s="28"/>
      <c r="C51" s="29"/>
      <c r="D51" s="30">
        <v>42.333333333333329</v>
      </c>
      <c r="E51" s="31">
        <v>82.063306345601518</v>
      </c>
    </row>
    <row r="52" spans="1:5" ht="18.75" customHeight="1" x14ac:dyDescent="0.25">
      <c r="A52" s="27"/>
      <c r="B52" s="28"/>
      <c r="C52" s="29"/>
      <c r="D52" s="30">
        <v>39.166666666666671</v>
      </c>
      <c r="E52" s="31">
        <v>72.890946084057049</v>
      </c>
    </row>
    <row r="53" spans="1:5" ht="18.75" customHeight="1" x14ac:dyDescent="0.25">
      <c r="A53" s="27"/>
      <c r="B53" s="28"/>
      <c r="C53" s="29"/>
      <c r="D53" s="30">
        <v>38</v>
      </c>
      <c r="E53" s="31">
        <v>87.893454480522792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 lieu tong hop</vt:lpstr>
      <vt:lpstr>TB giai doan_Nguong canh bao</vt:lpstr>
      <vt:lpstr>So sanh ket qua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Lan Thanh Nguyen</cp:lastModifiedBy>
  <dcterms:created xsi:type="dcterms:W3CDTF">2024-06-19T12:50:05Z</dcterms:created>
  <dcterms:modified xsi:type="dcterms:W3CDTF">2025-06-19T03:36:06Z</dcterms:modified>
</cp:coreProperties>
</file>